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510"/>
  </bookViews>
  <sheets>
    <sheet name="összevont" sheetId="1" r:id="rId1"/>
    <sheet name="munka1" sheetId="2" r:id="rId2"/>
    <sheet name="munka" sheetId="3" r:id="rId3"/>
  </sheets>
  <definedNames>
    <definedName name="_xlnm.Print_Titles" localSheetId="0">összevont!$2:$2</definedName>
    <definedName name="_xlnm.Print_Area" localSheetId="0">összevont!$A$1:$G$280</definedName>
  </definedNames>
  <calcPr calcId="145621"/>
</workbook>
</file>

<file path=xl/calcChain.xml><?xml version="1.0" encoding="utf-8"?>
<calcChain xmlns="http://schemas.openxmlformats.org/spreadsheetml/2006/main">
  <c r="I234" i="1" l="1"/>
  <c r="H234" i="1"/>
  <c r="F235" i="1"/>
  <c r="G235" i="1"/>
  <c r="E235" i="1"/>
  <c r="D234" i="1"/>
  <c r="I232" i="1" l="1"/>
  <c r="I225" i="1"/>
  <c r="H233" i="1" l="1"/>
  <c r="H232" i="1"/>
  <c r="H231" i="1"/>
  <c r="H230" i="1"/>
  <c r="H229" i="1"/>
  <c r="H228" i="1"/>
  <c r="H227" i="1"/>
  <c r="H226" i="1"/>
  <c r="H225" i="1"/>
  <c r="G232" i="1"/>
  <c r="G233" i="1"/>
  <c r="G226" i="1"/>
  <c r="G225" i="1"/>
  <c r="G224" i="1"/>
  <c r="G227" i="1"/>
  <c r="G228" i="1"/>
  <c r="G229" i="1"/>
  <c r="G230" i="1"/>
  <c r="G231" i="1"/>
  <c r="D289" i="1" l="1"/>
  <c r="E164" i="1" l="1"/>
  <c r="E165" i="1"/>
  <c r="C165" i="1"/>
  <c r="C164" i="1"/>
  <c r="D277" i="1" l="1"/>
  <c r="E73" i="1"/>
  <c r="D276" i="1"/>
  <c r="D279" i="1"/>
  <c r="D278" i="1"/>
  <c r="E120" i="1"/>
  <c r="E114" i="1"/>
  <c r="D116" i="1"/>
  <c r="C116" i="1"/>
  <c r="B116" i="1"/>
  <c r="E109" i="1"/>
  <c r="E108" i="1"/>
  <c r="E143" i="1"/>
  <c r="E260" i="1"/>
  <c r="E259" i="1"/>
  <c r="E258" i="1"/>
  <c r="E267" i="1"/>
  <c r="B229" i="1" l="1"/>
  <c r="E113" i="1"/>
  <c r="E112" i="1"/>
  <c r="E111" i="1"/>
  <c r="E110" i="1"/>
  <c r="E107" i="1"/>
  <c r="E106" i="1"/>
  <c r="E105" i="1"/>
  <c r="E104" i="1"/>
  <c r="E103" i="1"/>
  <c r="E116" i="1" l="1"/>
  <c r="E91" i="1"/>
  <c r="E89" i="1"/>
  <c r="E67" i="1"/>
  <c r="E66" i="1"/>
  <c r="E65" i="1"/>
  <c r="E64" i="1"/>
  <c r="C229" i="1" l="1"/>
  <c r="E121" i="1"/>
  <c r="E63" i="1"/>
  <c r="E62" i="1"/>
  <c r="D229" i="1" l="1"/>
  <c r="I229" i="1"/>
  <c r="E201" i="1"/>
  <c r="E197" i="1"/>
  <c r="E200" i="1"/>
  <c r="E196" i="1"/>
  <c r="E202" i="1" l="1"/>
  <c r="E199" i="1"/>
  <c r="E198" i="1"/>
  <c r="E195" i="1"/>
  <c r="G84" i="1" l="1"/>
  <c r="E9" i="1" l="1"/>
  <c r="E203" i="1"/>
  <c r="E173" i="1"/>
  <c r="E193" i="1"/>
  <c r="E192" i="1"/>
  <c r="E183" i="1"/>
  <c r="B231" i="1" s="1"/>
  <c r="D204" i="1"/>
  <c r="B204" i="1"/>
  <c r="E194" i="1"/>
  <c r="E191" i="1"/>
  <c r="C190" i="1"/>
  <c r="E190" i="1" s="1"/>
  <c r="C189" i="1"/>
  <c r="C23" i="1"/>
  <c r="C245" i="1"/>
  <c r="C163" i="1"/>
  <c r="C162" i="1"/>
  <c r="C126" i="1"/>
  <c r="C61" i="1"/>
  <c r="C24" i="1"/>
  <c r="C246" i="1"/>
  <c r="D174" i="1"/>
  <c r="C204" i="1" l="1"/>
  <c r="E189" i="1"/>
  <c r="E204" i="1" s="1"/>
  <c r="D92" i="1"/>
  <c r="C233" i="1" l="1"/>
  <c r="I233" i="1" s="1"/>
  <c r="D74" i="1"/>
  <c r="E47" i="1"/>
  <c r="E144" i="1"/>
  <c r="E25" i="1"/>
  <c r="E49" i="1"/>
  <c r="D275" i="1"/>
  <c r="D274" i="1"/>
  <c r="D51" i="1"/>
  <c r="E50" i="1"/>
  <c r="D11" i="1"/>
  <c r="E10" i="1"/>
  <c r="E127" i="1"/>
  <c r="E141" i="1"/>
  <c r="E140" i="1"/>
  <c r="E139" i="1"/>
  <c r="E138" i="1"/>
  <c r="E153" i="1"/>
  <c r="B230" i="1" s="1"/>
  <c r="D146" i="1"/>
  <c r="B146" i="1"/>
  <c r="E142" i="1"/>
  <c r="E137" i="1"/>
  <c r="E136" i="1"/>
  <c r="E135" i="1"/>
  <c r="E134" i="1"/>
  <c r="E133" i="1"/>
  <c r="E132" i="1"/>
  <c r="E131" i="1"/>
  <c r="E130" i="1"/>
  <c r="E129" i="1"/>
  <c r="E128" i="1"/>
  <c r="E126" i="1"/>
  <c r="C125" i="1"/>
  <c r="E125" i="1" s="1"/>
  <c r="E90" i="1"/>
  <c r="C38" i="1"/>
  <c r="E38" i="1" s="1"/>
  <c r="E243" i="1"/>
  <c r="E246" i="1"/>
  <c r="E245" i="1"/>
  <c r="C244" i="1"/>
  <c r="E244" i="1" s="1"/>
  <c r="E163" i="1"/>
  <c r="E162" i="1"/>
  <c r="C161" i="1"/>
  <c r="E161" i="1" s="1"/>
  <c r="C160" i="1"/>
  <c r="E160" i="1" s="1"/>
  <c r="E61" i="1"/>
  <c r="C60" i="1"/>
  <c r="E60" i="1" s="1"/>
  <c r="C39" i="1"/>
  <c r="E39" i="1" s="1"/>
  <c r="C37" i="1"/>
  <c r="E37" i="1" s="1"/>
  <c r="C36" i="1"/>
  <c r="E36" i="1" s="1"/>
  <c r="C27" i="1"/>
  <c r="E4" i="1"/>
  <c r="E3" i="1"/>
  <c r="E247" i="1"/>
  <c r="E248" i="1"/>
  <c r="E249" i="1"/>
  <c r="E250" i="1"/>
  <c r="E251" i="1"/>
  <c r="E252" i="1"/>
  <c r="E253" i="1"/>
  <c r="E254" i="1"/>
  <c r="E255" i="1"/>
  <c r="E256" i="1"/>
  <c r="E257" i="1"/>
  <c r="E261" i="1"/>
  <c r="E262" i="1"/>
  <c r="E217" i="1"/>
  <c r="E166" i="1"/>
  <c r="E167" i="1"/>
  <c r="E168" i="1"/>
  <c r="E169" i="1"/>
  <c r="E170" i="1"/>
  <c r="E171" i="1"/>
  <c r="E172" i="1"/>
  <c r="E209" i="1"/>
  <c r="B233" i="1" s="1"/>
  <c r="E97" i="1"/>
  <c r="B228" i="1" s="1"/>
  <c r="C92" i="1"/>
  <c r="B92" i="1"/>
  <c r="E68" i="1"/>
  <c r="E69" i="1"/>
  <c r="E70" i="1"/>
  <c r="E71" i="1"/>
  <c r="E72" i="1"/>
  <c r="E40" i="1"/>
  <c r="E41" i="1"/>
  <c r="E42" i="1"/>
  <c r="E43" i="1"/>
  <c r="E44" i="1"/>
  <c r="E45" i="1"/>
  <c r="E46" i="1"/>
  <c r="E48" i="1"/>
  <c r="E5" i="1"/>
  <c r="E6" i="1"/>
  <c r="E7" i="1"/>
  <c r="E8" i="1"/>
  <c r="D263" i="1"/>
  <c r="B263" i="1"/>
  <c r="E31" i="1"/>
  <c r="B225" i="1" s="1"/>
  <c r="E26" i="1"/>
  <c r="E55" i="1"/>
  <c r="B226" i="1" s="1"/>
  <c r="E84" i="1"/>
  <c r="B227" i="1" s="1"/>
  <c r="E18" i="1"/>
  <c r="B224" i="1" s="1"/>
  <c r="B11" i="1"/>
  <c r="B174" i="1"/>
  <c r="B74" i="1"/>
  <c r="D27" i="1"/>
  <c r="B27" i="1"/>
  <c r="B51" i="1"/>
  <c r="E24" i="1"/>
  <c r="C11" i="1"/>
  <c r="B235" i="1" l="1"/>
  <c r="H224" i="1"/>
  <c r="H235" i="1" s="1"/>
  <c r="D280" i="1"/>
  <c r="E210" i="1"/>
  <c r="D233" i="1"/>
  <c r="B232" i="1"/>
  <c r="E219" i="1"/>
  <c r="C232" i="1" s="1"/>
  <c r="C174" i="1"/>
  <c r="C263" i="1"/>
  <c r="C146" i="1"/>
  <c r="E92" i="1"/>
  <c r="C228" i="1" s="1"/>
  <c r="E11" i="1"/>
  <c r="E19" i="1" s="1"/>
  <c r="E242" i="1"/>
  <c r="E263" i="1" s="1"/>
  <c r="E268" i="1" s="1"/>
  <c r="E146" i="1"/>
  <c r="E155" i="1" s="1"/>
  <c r="C74" i="1"/>
  <c r="E74" i="1"/>
  <c r="C227" i="1" s="1"/>
  <c r="E174" i="1"/>
  <c r="C231" i="1" s="1"/>
  <c r="I231" i="1" s="1"/>
  <c r="E51" i="1"/>
  <c r="E56" i="1" s="1"/>
  <c r="C51" i="1"/>
  <c r="E23" i="1"/>
  <c r="E27" i="1" s="1"/>
  <c r="D228" i="1" l="1"/>
  <c r="J228" i="1" s="1"/>
  <c r="C235" i="1"/>
  <c r="I228" i="1"/>
  <c r="I235" i="1" s="1"/>
  <c r="D227" i="1"/>
  <c r="J227" i="1" s="1"/>
  <c r="I227" i="1"/>
  <c r="D232" i="1"/>
  <c r="E272" i="1"/>
  <c r="F272" i="1" s="1"/>
  <c r="D231" i="1"/>
  <c r="J231" i="1" s="1"/>
  <c r="E184" i="1"/>
  <c r="E99" i="1"/>
  <c r="C230" i="1"/>
  <c r="C226" i="1"/>
  <c r="C224" i="1"/>
  <c r="E85" i="1"/>
  <c r="C225" i="1"/>
  <c r="E32" i="1"/>
  <c r="D224" i="1" l="1"/>
  <c r="I224" i="1"/>
  <c r="D230" i="1"/>
  <c r="I230" i="1"/>
  <c r="D226" i="1"/>
  <c r="I226" i="1"/>
  <c r="D225" i="1"/>
  <c r="J224" i="1" l="1"/>
  <c r="J235" i="1" s="1"/>
  <c r="D235" i="1"/>
</calcChain>
</file>

<file path=xl/sharedStrings.xml><?xml version="1.0" encoding="utf-8"?>
<sst xmlns="http://schemas.openxmlformats.org/spreadsheetml/2006/main" count="306" uniqueCount="158">
  <si>
    <t>Megnevezés</t>
  </si>
  <si>
    <t>Bér</t>
  </si>
  <si>
    <t>Gépkocsi vezető bére</t>
  </si>
  <si>
    <t>Javítási karbantartási költség</t>
  </si>
  <si>
    <t>Kiadások összesen:</t>
  </si>
  <si>
    <t>Bevételek összesen:</t>
  </si>
  <si>
    <t>Eredmény</t>
  </si>
  <si>
    <t>Hóeltakarítás</t>
  </si>
  <si>
    <t>Anyagvásárlás</t>
  </si>
  <si>
    <t>Takarító, piacfelügyelő bére</t>
  </si>
  <si>
    <t>Kertész bére</t>
  </si>
  <si>
    <t>Takarítási tevékeység</t>
  </si>
  <si>
    <t>Ügyviteli és általános kiadások</t>
  </si>
  <si>
    <t>Ügyvezető</t>
  </si>
  <si>
    <t>Felügyelő Bizottság Tiszt. Díj</t>
  </si>
  <si>
    <t>Adók , egyéb befizetések</t>
  </si>
  <si>
    <t>Ügyvezető költségtérítés</t>
  </si>
  <si>
    <t>Rakodógép kezelő bére</t>
  </si>
  <si>
    <t>Összesítő kimutatás</t>
  </si>
  <si>
    <t>Mindösszesen:</t>
  </si>
  <si>
    <t>Bérjárulék</t>
  </si>
  <si>
    <t>Anyag-árúértékesítés bevétele</t>
  </si>
  <si>
    <t>Egyéb bevételek</t>
  </si>
  <si>
    <t>Takarításból származó bevétel - Általános Iskola</t>
  </si>
  <si>
    <t>Takarításból származó bevétel - II. Géza Gimnázium</t>
  </si>
  <si>
    <t>POCLAIN gépi munka bevétele</t>
  </si>
  <si>
    <t>Járda-, és útépítés, karbantartás (padkázás)</t>
  </si>
  <si>
    <t>Általános felelősségbiztosítás</t>
  </si>
  <si>
    <t>Fuvardíj - Szemétszállítás</t>
  </si>
  <si>
    <t>Fuvardíj - Egyéb</t>
  </si>
  <si>
    <t>Közterület tisztítás, karbantartás</t>
  </si>
  <si>
    <t>Egyéb karbantartás költsége</t>
  </si>
  <si>
    <t>Internet szolgáltatás díja</t>
  </si>
  <si>
    <t>Építőipari alapanyagok</t>
  </si>
  <si>
    <t>Egyéb kenőanyagok</t>
  </si>
  <si>
    <t>Gázdíj telephely</t>
  </si>
  <si>
    <t>Vízdíj telephely</t>
  </si>
  <si>
    <t>Vízdíj - Közkút, parkok</t>
  </si>
  <si>
    <t>Áramdíj telephely</t>
  </si>
  <si>
    <t>Nyomtatványok, irodaszerek beszerzése</t>
  </si>
  <si>
    <t>Szakkönyvek, egyéb könyvek,folyóiratok</t>
  </si>
  <si>
    <t>Takarítóeszközök</t>
  </si>
  <si>
    <t>Védőruha, védőeszköz</t>
  </si>
  <si>
    <t>Szerszámok, berendezések</t>
  </si>
  <si>
    <t>Parkgondozási, kertészeti anyagok</t>
  </si>
  <si>
    <t>Tisztítószerek</t>
  </si>
  <si>
    <t>Egyéb anyag</t>
  </si>
  <si>
    <t>Szemétszállítás - egyéb szervezetek</t>
  </si>
  <si>
    <t>IFA költségei</t>
  </si>
  <si>
    <t>Telefon költség</t>
  </si>
  <si>
    <t>Takarítási tevékenység</t>
  </si>
  <si>
    <t>Eladott áruk beszerzése</t>
  </si>
  <si>
    <t>Közúti teherszállítás</t>
  </si>
  <si>
    <t>Konténerek javítása</t>
  </si>
  <si>
    <t>Védőruha, védőeszközök</t>
  </si>
  <si>
    <t>Építési, felújítási munkák bevétele</t>
  </si>
  <si>
    <t>Fűnyíró költségei</t>
  </si>
  <si>
    <t>Takarításból származó bevétel - Bátmetáll Kft</t>
  </si>
  <si>
    <t>Bank - postaköltség</t>
  </si>
  <si>
    <t>POCLAIN költségei</t>
  </si>
  <si>
    <t>Építőipari eszközök kölcs. Bevétele</t>
  </si>
  <si>
    <t>Karbantartó munkák bevétele</t>
  </si>
  <si>
    <t>Parkgondozás és városüzemeltetés</t>
  </si>
  <si>
    <t>Parkgondozás és Városüzemeltetés</t>
  </si>
  <si>
    <t xml:space="preserve">Konténeres hulladékszállítás </t>
  </si>
  <si>
    <t>Takarításból származó bevétel - Városi Könyvtár</t>
  </si>
  <si>
    <t>Takarításból származó bevétel - Gondozási Központ</t>
  </si>
  <si>
    <t>Ügyviteli alkalmazott (2fő)</t>
  </si>
  <si>
    <t>Dologi kiadás összege</t>
  </si>
  <si>
    <t>Kiadások összesen</t>
  </si>
  <si>
    <t>Bevételek összesen</t>
  </si>
  <si>
    <t>Városi piac üzemeltetése</t>
  </si>
  <si>
    <t>Egyéb igénybevett  szolgáltatások</t>
  </si>
  <si>
    <t>Kőművesek,segédmunkások bére (2 fő)</t>
  </si>
  <si>
    <t>Kereskedelmi tevékenység</t>
  </si>
  <si>
    <t xml:space="preserve">Építőipari és karbantartó tevékenység </t>
  </si>
  <si>
    <t>Bérleti díjak és egyéb bevételek</t>
  </si>
  <si>
    <t>Tájékoztató adatok</t>
  </si>
  <si>
    <t>Építőipari és karbantartó tevékenység</t>
  </si>
  <si>
    <t>Szemétszállítás - Alisca Terra</t>
  </si>
  <si>
    <t>Rendezvények bevételei</t>
  </si>
  <si>
    <t>Takarításból származó bevétel - Polgármesteri Hivatal</t>
  </si>
  <si>
    <t>Tanuszoda alkalmazott (6fő)</t>
  </si>
  <si>
    <t>Önkormányzati támogatás bevétele</t>
  </si>
  <si>
    <t>Karbantartók bére 2 fő</t>
  </si>
  <si>
    <t>Városüzemeltetés, zöldterület karbantartás - Önkormányzati támogatása</t>
  </si>
  <si>
    <t>VW kisteherautó költségei</t>
  </si>
  <si>
    <t>Takarításból származó bevétel - Gondozási - Központi Orvosi Ügyelet</t>
  </si>
  <si>
    <t>Kereskedelmi tevékenység (TÜZÉP)</t>
  </si>
  <si>
    <t>Szállítás költségei</t>
  </si>
  <si>
    <t>Közúti szállítás bevétele</t>
  </si>
  <si>
    <t xml:space="preserve">Tanuszoda </t>
  </si>
  <si>
    <t xml:space="preserve">Áramdíj </t>
  </si>
  <si>
    <t xml:space="preserve">Gázdíj </t>
  </si>
  <si>
    <t xml:space="preserve">Vízdíj </t>
  </si>
  <si>
    <t>Uszoda vegyszerek</t>
  </si>
  <si>
    <t>Vagyonvédelmi kiadások</t>
  </si>
  <si>
    <t>Nyomtatványok</t>
  </si>
  <si>
    <t>Karbantartási munkák</t>
  </si>
  <si>
    <t>Hulladékszállítás</t>
  </si>
  <si>
    <t>Munkaruha</t>
  </si>
  <si>
    <t>Úszoda belépők bevétele</t>
  </si>
  <si>
    <t>Önkormányzati támogatás</t>
  </si>
  <si>
    <t>Tanuszoda</t>
  </si>
  <si>
    <t>Önkormányzati támogatás, kompenzáció</t>
  </si>
  <si>
    <t>Összeg</t>
  </si>
  <si>
    <t>Összesen</t>
  </si>
  <si>
    <t>Tárgyi eszközök pótlása</t>
  </si>
  <si>
    <t>Közterület karbantartás, felújítás anyag</t>
  </si>
  <si>
    <t>Gépjárművek üzemanyag ktg.</t>
  </si>
  <si>
    <t>Gépjárművek fenntartási költsége</t>
  </si>
  <si>
    <t>Szőnyeg bérlet, mosdóhigénia</t>
  </si>
  <si>
    <t>Víz mintavétel, szakértői tev.</t>
  </si>
  <si>
    <t>Uszoda szolgáltatás bevétele (KLIK)</t>
  </si>
  <si>
    <t>Általános költségek fedezete</t>
  </si>
  <si>
    <t xml:space="preserve"> </t>
  </si>
  <si>
    <t>Iskola karbantartási tevékenység</t>
  </si>
  <si>
    <t>Karbantartók bére (3 fő)</t>
  </si>
  <si>
    <t>Telefon költségek</t>
  </si>
  <si>
    <t>Cafeteria juttatás</t>
  </si>
  <si>
    <t>Szerzsámok beszerzése</t>
  </si>
  <si>
    <t>Köznevelési intézmények működtetéséhez kapcsolódó feladatok</t>
  </si>
  <si>
    <t>Szállítási díj bevételek</t>
  </si>
  <si>
    <t>Iskola takarítók bér járulék kiadásai  (6 fő)</t>
  </si>
  <si>
    <t>Gimnázium takarítók bér járulék kiadásai (2 fő)</t>
  </si>
  <si>
    <t>Gimnázium takarítás cafeteria</t>
  </si>
  <si>
    <t>Iskola takarítás cafeteria</t>
  </si>
  <si>
    <t>Gimnnázium takaritószerek  eszközök beszerzése</t>
  </si>
  <si>
    <t>Iskola takaritószerek  eszközök beszerzése</t>
  </si>
  <si>
    <t>Városüzemeltetési és zöldterület karbantartási tevékenység</t>
  </si>
  <si>
    <t>Cafeteria juttatás Gimnázium</t>
  </si>
  <si>
    <t>Tanuszoda működtetés</t>
  </si>
  <si>
    <t>Sportpálya üzemeltetés, működtetés</t>
  </si>
  <si>
    <t>Sportpálya üzemeltetés, fenntartása</t>
  </si>
  <si>
    <t xml:space="preserve"> Alkalmazott (2fő)</t>
  </si>
  <si>
    <t>Munkaügyi Központ munkabértámogatás</t>
  </si>
  <si>
    <t>Tanfolyamdíjak</t>
  </si>
  <si>
    <t>Munkavédelmi oktatás díja</t>
  </si>
  <si>
    <t>Munkavédelmi megbízott díja</t>
  </si>
  <si>
    <t>Karbantartási, felújítási munkák kiadásai</t>
  </si>
  <si>
    <t>Önkormányzat felá számlázott karbantartási, fejlesztési tételek</t>
  </si>
  <si>
    <t>Egyéb költségtérítések</t>
  </si>
  <si>
    <t>Kéményseprési díj</t>
  </si>
  <si>
    <t>Egyéb üzemi szolgáltatások</t>
  </si>
  <si>
    <t>Szakmai anyagok</t>
  </si>
  <si>
    <t>IFA értékesítésének bevétele</t>
  </si>
  <si>
    <t>Takarítók bér és járulék kiadásai (6fő)</t>
  </si>
  <si>
    <t>Takarítók bér és járulék kiadásai Gimnázium (2Fő)</t>
  </si>
  <si>
    <t>2016. évi módosított adatok:</t>
  </si>
  <si>
    <t>2016. évi eredeti adatok:</t>
  </si>
  <si>
    <t>Módosított Bevétel</t>
  </si>
  <si>
    <t>Módosított Kiadás</t>
  </si>
  <si>
    <t>Eredeti Bevétel</t>
  </si>
  <si>
    <t>Eredeti kiadás</t>
  </si>
  <si>
    <t>Bevétel különbözet</t>
  </si>
  <si>
    <t>Kiadás különbözet</t>
  </si>
  <si>
    <t>Eredmény különbözet</t>
  </si>
  <si>
    <t>Ügyviteli és általános feladatok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</si>
</sst>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3" fontId="1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8" fillId="0" borderId="1" xfId="0" applyFont="1" applyBorder="1"/>
    <xf numFmtId="3" fontId="9" fillId="0" borderId="1" xfId="0" applyNumberFormat="1" applyFont="1" applyBorder="1"/>
    <xf numFmtId="3" fontId="7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/>
    <xf numFmtId="0" fontId="5" fillId="4" borderId="0" xfId="0" applyFont="1" applyFill="1" applyBorder="1"/>
    <xf numFmtId="3" fontId="7" fillId="4" borderId="0" xfId="0" applyNumberFormat="1" applyFont="1" applyFill="1" applyBorder="1"/>
    <xf numFmtId="0" fontId="7" fillId="4" borderId="0" xfId="0" applyFont="1" applyFill="1" applyBorder="1"/>
    <xf numFmtId="0" fontId="4" fillId="4" borderId="0" xfId="0" applyFont="1" applyFill="1" applyBorder="1"/>
    <xf numFmtId="0" fontId="5" fillId="2" borderId="1" xfId="0" applyFont="1" applyFill="1" applyBorder="1"/>
    <xf numFmtId="3" fontId="10" fillId="0" borderId="1" xfId="0" applyNumberFormat="1" applyFont="1" applyFill="1" applyBorder="1"/>
    <xf numFmtId="3" fontId="8" fillId="0" borderId="1" xfId="0" applyNumberFormat="1" applyFont="1" applyBorder="1"/>
    <xf numFmtId="9" fontId="2" fillId="0" borderId="2" xfId="0" applyNumberFormat="1" applyFont="1" applyFill="1" applyBorder="1"/>
    <xf numFmtId="0" fontId="2" fillId="0" borderId="2" xfId="0" applyFont="1" applyFill="1" applyBorder="1"/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3" xfId="0" applyBorder="1"/>
    <xf numFmtId="0" fontId="0" fillId="0" borderId="4" xfId="0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2" fillId="2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3" fontId="0" fillId="0" borderId="4" xfId="0" applyNumberFormat="1" applyBorder="1"/>
    <xf numFmtId="3" fontId="1" fillId="0" borderId="4" xfId="0" applyNumberFormat="1" applyFont="1" applyBorder="1"/>
    <xf numFmtId="0" fontId="4" fillId="0" borderId="4" xfId="0" applyFont="1" applyBorder="1"/>
    <xf numFmtId="0" fontId="7" fillId="0" borderId="4" xfId="0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3" fontId="7" fillId="0" borderId="4" xfId="0" applyNumberFormat="1" applyFont="1" applyBorder="1"/>
    <xf numFmtId="0" fontId="4" fillId="0" borderId="5" xfId="0" applyFont="1" applyBorder="1"/>
    <xf numFmtId="3" fontId="7" fillId="0" borderId="5" xfId="0" applyNumberFormat="1" applyFont="1" applyBorder="1"/>
    <xf numFmtId="0" fontId="7" fillId="0" borderId="5" xfId="0" applyFont="1" applyBorder="1"/>
    <xf numFmtId="0" fontId="4" fillId="0" borderId="6" xfId="0" applyFont="1" applyBorder="1"/>
    <xf numFmtId="3" fontId="7" fillId="0" borderId="6" xfId="0" applyNumberFormat="1" applyFont="1" applyBorder="1"/>
    <xf numFmtId="0" fontId="7" fillId="0" borderId="6" xfId="0" applyFont="1" applyBorder="1"/>
    <xf numFmtId="9" fontId="7" fillId="0" borderId="1" xfId="0" applyNumberFormat="1" applyFont="1" applyBorder="1"/>
    <xf numFmtId="3" fontId="1" fillId="0" borderId="0" xfId="0" applyNumberFormat="1" applyFont="1"/>
    <xf numFmtId="0" fontId="4" fillId="0" borderId="0" xfId="0" applyFont="1"/>
    <xf numFmtId="0" fontId="4" fillId="0" borderId="4" xfId="0" applyFont="1" applyBorder="1" applyAlignment="1">
      <alignment wrapText="1"/>
    </xf>
    <xf numFmtId="3" fontId="7" fillId="0" borderId="1" xfId="0" applyNumberFormat="1" applyFont="1" applyFill="1" applyBorder="1"/>
    <xf numFmtId="3" fontId="1" fillId="5" borderId="1" xfId="0" applyNumberFormat="1" applyFont="1" applyFill="1" applyBorder="1"/>
    <xf numFmtId="0" fontId="2" fillId="6" borderId="6" xfId="0" applyFont="1" applyFill="1" applyBorder="1"/>
    <xf numFmtId="3" fontId="0" fillId="6" borderId="6" xfId="0" applyNumberFormat="1" applyFill="1" applyBorder="1"/>
    <xf numFmtId="0" fontId="0" fillId="6" borderId="6" xfId="0" applyFill="1" applyBorder="1"/>
    <xf numFmtId="3" fontId="7" fillId="6" borderId="6" xfId="0" applyNumberFormat="1" applyFont="1" applyFill="1" applyBorder="1"/>
    <xf numFmtId="0" fontId="7" fillId="6" borderId="6" xfId="0" applyFont="1" applyFill="1" applyBorder="1"/>
    <xf numFmtId="0" fontId="4" fillId="6" borderId="6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2" fillId="0" borderId="6" xfId="0" applyFont="1" applyFill="1" applyBorder="1"/>
    <xf numFmtId="3" fontId="0" fillId="0" borderId="6" xfId="0" applyNumberFormat="1" applyFill="1" applyBorder="1"/>
    <xf numFmtId="0" fontId="0" fillId="0" borderId="6" xfId="0" applyFill="1" applyBorder="1"/>
    <xf numFmtId="3" fontId="7" fillId="0" borderId="6" xfId="0" applyNumberFormat="1" applyFont="1" applyFill="1" applyBorder="1"/>
    <xf numFmtId="0" fontId="7" fillId="0" borderId="6" xfId="0" applyFont="1" applyFill="1" applyBorder="1"/>
    <xf numFmtId="0" fontId="4" fillId="0" borderId="6" xfId="0" applyFont="1" applyFill="1" applyBorder="1"/>
    <xf numFmtId="3" fontId="6" fillId="2" borderId="0" xfId="0" applyNumberFormat="1" applyFont="1" applyFill="1" applyBorder="1"/>
    <xf numFmtId="3" fontId="6" fillId="0" borderId="4" xfId="0" applyNumberFormat="1" applyFont="1" applyFill="1" applyBorder="1"/>
    <xf numFmtId="0" fontId="2" fillId="7" borderId="0" xfId="0" applyFont="1" applyFill="1" applyBorder="1"/>
    <xf numFmtId="3" fontId="2" fillId="7" borderId="0" xfId="0" applyNumberFormat="1" applyFont="1" applyFill="1" applyBorder="1"/>
    <xf numFmtId="0" fontId="2" fillId="7" borderId="2" xfId="0" applyFont="1" applyFill="1" applyBorder="1"/>
    <xf numFmtId="0" fontId="2" fillId="7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9" fontId="6" fillId="2" borderId="0" xfId="0" applyNumberFormat="1" applyFont="1" applyFill="1" applyBorder="1"/>
    <xf numFmtId="3" fontId="6" fillId="7" borderId="0" xfId="0" applyNumberFormat="1" applyFont="1" applyFill="1" applyBorder="1"/>
    <xf numFmtId="0" fontId="6" fillId="7" borderId="0" xfId="0" applyFont="1" applyFill="1" applyBorder="1"/>
    <xf numFmtId="3" fontId="0" fillId="8" borderId="1" xfId="0" applyNumberFormat="1" applyFill="1" applyBorder="1"/>
    <xf numFmtId="3" fontId="1" fillId="0" borderId="1" xfId="0" applyNumberFormat="1" applyFont="1" applyFill="1" applyBorder="1"/>
    <xf numFmtId="3" fontId="1" fillId="0" borderId="0" xfId="0" applyNumberFormat="1" applyFont="1" applyBorder="1"/>
    <xf numFmtId="3" fontId="2" fillId="2" borderId="0" xfId="0" applyNumberFormat="1" applyFont="1" applyFill="1" applyBorder="1" applyAlignment="1">
      <alignment wrapText="1"/>
    </xf>
    <xf numFmtId="0" fontId="0" fillId="6" borderId="0" xfId="0" applyFill="1" applyBorder="1"/>
    <xf numFmtId="3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9" fontId="6" fillId="0" borderId="0" xfId="0" applyNumberFormat="1" applyFont="1" applyFill="1" applyBorder="1"/>
    <xf numFmtId="3" fontId="2" fillId="0" borderId="1" xfId="0" applyNumberFormat="1" applyFont="1" applyBorder="1"/>
    <xf numFmtId="3" fontId="2" fillId="0" borderId="4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4" fillId="0" borderId="0" xfId="0" applyFont="1" applyFill="1" applyBorder="1"/>
    <xf numFmtId="3" fontId="2" fillId="2" borderId="7" xfId="0" applyNumberFormat="1" applyFont="1" applyFill="1" applyBorder="1" applyAlignment="1">
      <alignment wrapText="1"/>
    </xf>
    <xf numFmtId="3" fontId="2" fillId="2" borderId="8" xfId="0" applyNumberFormat="1" applyFont="1" applyFill="1" applyBorder="1" applyAlignment="1">
      <alignment wrapText="1"/>
    </xf>
    <xf numFmtId="0" fontId="2" fillId="2" borderId="3" xfId="0" applyFont="1" applyFill="1" applyBorder="1"/>
    <xf numFmtId="0" fontId="0" fillId="0" borderId="2" xfId="0" applyBorder="1"/>
    <xf numFmtId="0" fontId="10" fillId="0" borderId="2" xfId="0" applyFont="1" applyBorder="1"/>
    <xf numFmtId="0" fontId="2" fillId="2" borderId="2" xfId="0" applyFont="1" applyFill="1" applyBorder="1"/>
    <xf numFmtId="0" fontId="4" fillId="0" borderId="3" xfId="0" applyFont="1" applyBorder="1"/>
    <xf numFmtId="0" fontId="4" fillId="0" borderId="2" xfId="0" applyFont="1" applyBorder="1"/>
    <xf numFmtId="0" fontId="10" fillId="0" borderId="0" xfId="0" applyFont="1" applyFill="1" applyBorder="1"/>
    <xf numFmtId="9" fontId="2" fillId="0" borderId="0" xfId="0" applyNumberFormat="1" applyFont="1" applyFill="1" applyBorder="1"/>
    <xf numFmtId="0" fontId="5" fillId="0" borderId="0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9" fontId="0" fillId="0" borderId="0" xfId="0" applyNumberFormat="1" applyFill="1" applyBorder="1"/>
    <xf numFmtId="3" fontId="2" fillId="0" borderId="1" xfId="0" applyNumberFormat="1" applyFont="1" applyFill="1" applyBorder="1"/>
    <xf numFmtId="0" fontId="2" fillId="6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3" fontId="10" fillId="0" borderId="4" xfId="0" applyNumberFormat="1" applyFont="1" applyBorder="1"/>
    <xf numFmtId="0" fontId="2" fillId="9" borderId="0" xfId="0" applyFont="1" applyFill="1" applyBorder="1" applyAlignment="1">
      <alignment wrapText="1"/>
    </xf>
    <xf numFmtId="0" fontId="6" fillId="9" borderId="0" xfId="0" applyFont="1" applyFill="1" applyBorder="1"/>
    <xf numFmtId="0" fontId="2" fillId="9" borderId="0" xfId="0" applyFont="1" applyFill="1" applyBorder="1"/>
    <xf numFmtId="0" fontId="7" fillId="9" borderId="0" xfId="0" applyFont="1" applyFill="1" applyBorder="1"/>
    <xf numFmtId="3" fontId="4" fillId="9" borderId="0" xfId="0" applyNumberFormat="1" applyFont="1" applyFill="1" applyBorder="1"/>
    <xf numFmtId="0" fontId="4" fillId="9" borderId="0" xfId="0" applyFont="1" applyFill="1" applyBorder="1"/>
    <xf numFmtId="0" fontId="0" fillId="9" borderId="0" xfId="0" applyFill="1" applyBorder="1"/>
    <xf numFmtId="9" fontId="6" fillId="9" borderId="0" xfId="0" applyNumberFormat="1" applyFont="1" applyFill="1" applyBorder="1"/>
    <xf numFmtId="0" fontId="4" fillId="0" borderId="10" xfId="0" applyFont="1" applyBorder="1"/>
    <xf numFmtId="0" fontId="4" fillId="0" borderId="9" xfId="0" applyFont="1" applyBorder="1"/>
    <xf numFmtId="3" fontId="2" fillId="9" borderId="0" xfId="0" applyNumberFormat="1" applyFont="1" applyFill="1" applyBorder="1"/>
    <xf numFmtId="3" fontId="10" fillId="9" borderId="0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3" fontId="10" fillId="9" borderId="1" xfId="0" applyNumberFormat="1" applyFont="1" applyFill="1" applyBorder="1"/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3" fontId="10" fillId="6" borderId="6" xfId="0" applyNumberFormat="1" applyFont="1" applyFill="1" applyBorder="1"/>
    <xf numFmtId="0" fontId="10" fillId="0" borderId="0" xfId="0" applyFont="1" applyBorder="1" applyAlignment="1">
      <alignment wrapText="1"/>
    </xf>
    <xf numFmtId="3" fontId="10" fillId="0" borderId="0" xfId="0" applyNumberFormat="1" applyFont="1" applyBorder="1"/>
    <xf numFmtId="3" fontId="2" fillId="0" borderId="7" xfId="0" applyNumberFormat="1" applyFont="1" applyFill="1" applyBorder="1"/>
    <xf numFmtId="3" fontId="10" fillId="0" borderId="0" xfId="0" applyNumberFormat="1" applyFont="1"/>
    <xf numFmtId="3" fontId="10" fillId="6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8" xfId="0" applyNumberFormat="1" applyFont="1" applyBorder="1"/>
    <xf numFmtId="3" fontId="10" fillId="0" borderId="5" xfId="0" applyNumberFormat="1" applyFont="1" applyBorder="1"/>
    <xf numFmtId="3" fontId="10" fillId="4" borderId="0" xfId="0" applyNumberFormat="1" applyFont="1" applyFill="1" applyBorder="1"/>
    <xf numFmtId="3" fontId="10" fillId="0" borderId="6" xfId="0" applyNumberFormat="1" applyFont="1" applyBorder="1"/>
    <xf numFmtId="3" fontId="10" fillId="7" borderId="6" xfId="0" applyNumberFormat="1" applyFont="1" applyFill="1" applyBorder="1"/>
    <xf numFmtId="0" fontId="10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10" fillId="9" borderId="0" xfId="0" applyFont="1" applyFill="1" applyBorder="1" applyAlignment="1">
      <alignment wrapText="1"/>
    </xf>
    <xf numFmtId="3" fontId="10" fillId="0" borderId="7" xfId="0" applyNumberFormat="1" applyFont="1" applyBorder="1"/>
    <xf numFmtId="0" fontId="2" fillId="10" borderId="1" xfId="0" applyFont="1" applyFill="1" applyBorder="1" applyAlignment="1">
      <alignment wrapText="1"/>
    </xf>
    <xf numFmtId="3" fontId="2" fillId="10" borderId="1" xfId="0" applyNumberFormat="1" applyFont="1" applyFill="1" applyBorder="1"/>
    <xf numFmtId="3" fontId="10" fillId="0" borderId="11" xfId="0" applyNumberFormat="1" applyFont="1" applyBorder="1"/>
    <xf numFmtId="3" fontId="10" fillId="9" borderId="4" xfId="0" applyNumberFormat="1" applyFont="1" applyFill="1" applyBorder="1"/>
    <xf numFmtId="3" fontId="10" fillId="9" borderId="0" xfId="0" applyNumberFormat="1" applyFont="1" applyFill="1"/>
    <xf numFmtId="0" fontId="2" fillId="2" borderId="5" xfId="0" applyFont="1" applyFill="1" applyBorder="1" applyAlignment="1">
      <alignment wrapText="1"/>
    </xf>
    <xf numFmtId="3" fontId="2" fillId="2" borderId="5" xfId="0" applyNumberFormat="1" applyFont="1" applyFill="1" applyBorder="1"/>
    <xf numFmtId="0" fontId="2" fillId="2" borderId="5" xfId="0" applyFont="1" applyFill="1" applyBorder="1"/>
    <xf numFmtId="0" fontId="2" fillId="9" borderId="5" xfId="0" applyFont="1" applyFill="1" applyBorder="1" applyAlignment="1">
      <alignment wrapText="1"/>
    </xf>
    <xf numFmtId="3" fontId="2" fillId="9" borderId="5" xfId="0" applyNumberFormat="1" applyFont="1" applyFill="1" applyBorder="1"/>
    <xf numFmtId="0" fontId="2" fillId="9" borderId="5" xfId="0" applyFont="1" applyFill="1" applyBorder="1"/>
    <xf numFmtId="0" fontId="10" fillId="9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9" borderId="4" xfId="0" applyFont="1" applyFill="1" applyBorder="1" applyAlignment="1">
      <alignment wrapText="1"/>
    </xf>
    <xf numFmtId="3" fontId="11" fillId="9" borderId="1" xfId="0" applyNumberFormat="1" applyFont="1" applyFill="1" applyBorder="1"/>
    <xf numFmtId="3" fontId="11" fillId="9" borderId="4" xfId="0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2" xfId="0" applyFont="1" applyBorder="1"/>
    <xf numFmtId="0" fontId="12" fillId="0" borderId="1" xfId="0" applyFont="1" applyBorder="1"/>
    <xf numFmtId="0" fontId="11" fillId="9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/>
    <xf numFmtId="3" fontId="11" fillId="0" borderId="4" xfId="0" applyNumberFormat="1" applyFont="1" applyBorder="1"/>
    <xf numFmtId="0" fontId="12" fillId="0" borderId="5" xfId="0" applyFont="1" applyBorder="1"/>
    <xf numFmtId="3" fontId="11" fillId="9" borderId="0" xfId="0" applyNumberFormat="1" applyFont="1" applyFill="1"/>
    <xf numFmtId="3" fontId="1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3" fillId="0" borderId="0" xfId="0" applyFont="1" applyFill="1" applyBorder="1"/>
    <xf numFmtId="0" fontId="2" fillId="9" borderId="1" xfId="0" applyFont="1" applyFill="1" applyBorder="1" applyAlignment="1">
      <alignment wrapText="1"/>
    </xf>
    <xf numFmtId="3" fontId="2" fillId="9" borderId="1" xfId="0" applyNumberFormat="1" applyFont="1" applyFill="1" applyBorder="1"/>
    <xf numFmtId="3" fontId="2" fillId="9" borderId="8" xfId="0" applyNumberFormat="1" applyFont="1" applyFill="1" applyBorder="1"/>
    <xf numFmtId="0" fontId="4" fillId="9" borderId="2" xfId="0" applyFont="1" applyFill="1" applyBorder="1"/>
    <xf numFmtId="0" fontId="4" fillId="9" borderId="1" xfId="0" applyFont="1" applyFill="1" applyBorder="1"/>
    <xf numFmtId="3" fontId="10" fillId="9" borderId="8" xfId="0" applyNumberFormat="1" applyFont="1" applyFill="1" applyBorder="1"/>
    <xf numFmtId="0" fontId="13" fillId="0" borderId="1" xfId="0" applyFont="1" applyBorder="1" applyAlignment="1">
      <alignment wrapText="1"/>
    </xf>
    <xf numFmtId="3" fontId="13" fillId="0" borderId="1" xfId="0" applyNumberFormat="1" applyFont="1" applyBorder="1"/>
    <xf numFmtId="3" fontId="13" fillId="0" borderId="1" xfId="0" applyNumberFormat="1" applyFont="1" applyFill="1" applyBorder="1"/>
    <xf numFmtId="3" fontId="13" fillId="0" borderId="4" xfId="0" applyNumberFormat="1" applyFont="1" applyBorder="1"/>
    <xf numFmtId="0" fontId="1" fillId="0" borderId="0" xfId="0" applyFont="1" applyAlignment="1">
      <alignment wrapText="1"/>
    </xf>
    <xf numFmtId="0" fontId="1" fillId="9" borderId="4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3" fontId="2" fillId="11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/>
    <xf numFmtId="3" fontId="11" fillId="0" borderId="0" xfId="0" applyNumberFormat="1" applyFont="1" applyBorder="1"/>
    <xf numFmtId="0" fontId="2" fillId="11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3"/>
  <sheetViews>
    <sheetView tabSelected="1" topLeftCell="A211" zoomScale="120" zoomScaleNormal="120" workbookViewId="0">
      <selection activeCell="H280" sqref="H280"/>
    </sheetView>
  </sheetViews>
  <sheetFormatPr defaultColWidth="9.140625" defaultRowHeight="12.75" x14ac:dyDescent="0.2"/>
  <cols>
    <col min="1" max="1" width="41.85546875" style="143" customWidth="1"/>
    <col min="2" max="3" width="11.7109375" style="98" bestFit="1" customWidth="1"/>
    <col min="4" max="4" width="11.28515625" style="98" bestFit="1" customWidth="1"/>
    <col min="5" max="5" width="11.7109375" style="151" bestFit="1" customWidth="1"/>
    <col min="6" max="6" width="12.42578125" style="93" customWidth="1"/>
    <col min="7" max="7" width="11.28515625" style="93" bestFit="1" customWidth="1"/>
    <col min="8" max="8" width="12.7109375" style="93" bestFit="1" customWidth="1"/>
    <col min="9" max="9" width="12.140625" style="93" bestFit="1" customWidth="1"/>
    <col min="10" max="10" width="10.5703125" style="93" customWidth="1"/>
    <col min="11" max="11" width="58.140625" style="93" customWidth="1"/>
    <col min="12" max="46" width="9.140625" style="93"/>
    <col min="47" max="47" width="9.140625" style="103"/>
    <col min="48" max="16384" width="9.140625" style="5"/>
  </cols>
  <sheetData>
    <row r="1" spans="1:47" s="64" customFormat="1" x14ac:dyDescent="0.2">
      <c r="A1" s="117" t="s">
        <v>64</v>
      </c>
      <c r="B1" s="144"/>
      <c r="C1" s="144"/>
      <c r="D1" s="144"/>
      <c r="E1" s="144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7" s="39" customFormat="1" ht="38.25" x14ac:dyDescent="0.2">
      <c r="A2" s="118" t="s">
        <v>0</v>
      </c>
      <c r="B2" s="40" t="s">
        <v>1</v>
      </c>
      <c r="C2" s="40" t="s">
        <v>20</v>
      </c>
      <c r="D2" s="41" t="s">
        <v>68</v>
      </c>
      <c r="E2" s="82" t="s">
        <v>69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102"/>
    </row>
    <row r="3" spans="1:47" x14ac:dyDescent="0.2">
      <c r="A3" s="143" t="s">
        <v>2</v>
      </c>
      <c r="B3" s="141"/>
      <c r="C3" s="141"/>
      <c r="D3" s="141"/>
      <c r="E3" s="178">
        <f t="shared" ref="E3:E10" si="0">SUM(B3:D3)</f>
        <v>0</v>
      </c>
    </row>
    <row r="4" spans="1:47" x14ac:dyDescent="0.2">
      <c r="A4" s="143" t="s">
        <v>119</v>
      </c>
      <c r="B4" s="141"/>
      <c r="C4" s="141"/>
      <c r="D4" s="141"/>
      <c r="E4" s="178">
        <f t="shared" si="0"/>
        <v>0</v>
      </c>
    </row>
    <row r="5" spans="1:47" x14ac:dyDescent="0.2">
      <c r="A5" s="143" t="s">
        <v>48</v>
      </c>
      <c r="E5" s="186">
        <f t="shared" si="0"/>
        <v>0</v>
      </c>
    </row>
    <row r="6" spans="1:47" x14ac:dyDescent="0.2">
      <c r="A6" s="143" t="s">
        <v>42</v>
      </c>
      <c r="E6" s="186">
        <f t="shared" si="0"/>
        <v>0</v>
      </c>
    </row>
    <row r="7" spans="1:47" x14ac:dyDescent="0.2">
      <c r="A7" s="143" t="s">
        <v>53</v>
      </c>
      <c r="E7" s="186">
        <f t="shared" si="0"/>
        <v>0</v>
      </c>
    </row>
    <row r="8" spans="1:47" x14ac:dyDescent="0.2">
      <c r="A8" s="143" t="s">
        <v>28</v>
      </c>
      <c r="E8" s="186">
        <f t="shared" si="0"/>
        <v>0</v>
      </c>
    </row>
    <row r="9" spans="1:47" x14ac:dyDescent="0.2">
      <c r="A9" s="119" t="s">
        <v>114</v>
      </c>
      <c r="B9" s="95"/>
      <c r="C9" s="95"/>
      <c r="D9" s="95">
        <v>100000</v>
      </c>
      <c r="E9" s="95">
        <f t="shared" si="0"/>
        <v>100000</v>
      </c>
    </row>
    <row r="10" spans="1:47" s="97" customFormat="1" x14ac:dyDescent="0.2">
      <c r="A10" s="143" t="s">
        <v>107</v>
      </c>
      <c r="B10" s="98"/>
      <c r="C10" s="98"/>
      <c r="D10" s="98"/>
      <c r="E10" s="28">
        <f t="shared" si="0"/>
        <v>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4"/>
    </row>
    <row r="11" spans="1:47" s="3" customFormat="1" x14ac:dyDescent="0.2">
      <c r="A11" s="120" t="s">
        <v>4</v>
      </c>
      <c r="B11" s="4">
        <f>SUM(B3:B8)</f>
        <v>0</v>
      </c>
      <c r="C11" s="4">
        <f>SUM(C3:C8)</f>
        <v>0</v>
      </c>
      <c r="D11" s="4">
        <f>SUM(D3:D10)</f>
        <v>100000</v>
      </c>
      <c r="E11" s="4">
        <f>SUM(E3:E10)</f>
        <v>100000</v>
      </c>
      <c r="F11" s="35"/>
      <c r="G11" s="35"/>
      <c r="H11" s="35" t="s">
        <v>115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105"/>
    </row>
    <row r="12" spans="1:47" s="38" customFormat="1" x14ac:dyDescent="0.2">
      <c r="A12" s="145"/>
      <c r="B12" s="146"/>
      <c r="C12" s="146"/>
      <c r="D12" s="146"/>
      <c r="E12" s="146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37"/>
    </row>
    <row r="13" spans="1:47" s="38" customFormat="1" ht="25.5" x14ac:dyDescent="0.2">
      <c r="A13" s="145"/>
      <c r="B13" s="146"/>
      <c r="C13" s="146"/>
      <c r="D13" s="146"/>
      <c r="E13" s="100" t="s">
        <v>70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37"/>
    </row>
    <row r="14" spans="1:47" s="38" customFormat="1" x14ac:dyDescent="0.2">
      <c r="A14" s="156" t="s">
        <v>79</v>
      </c>
      <c r="B14" s="146"/>
      <c r="C14" s="146"/>
      <c r="D14" s="146"/>
      <c r="E14" s="211">
        <v>0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37"/>
    </row>
    <row r="15" spans="1:47" s="38" customFormat="1" x14ac:dyDescent="0.2">
      <c r="A15" s="156" t="s">
        <v>47</v>
      </c>
      <c r="B15" s="146"/>
      <c r="C15" s="146"/>
      <c r="D15" s="146"/>
      <c r="E15" s="211">
        <v>0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37"/>
    </row>
    <row r="16" spans="1:47" s="38" customFormat="1" x14ac:dyDescent="0.2">
      <c r="A16" s="203" t="s">
        <v>145</v>
      </c>
      <c r="B16" s="146"/>
      <c r="C16" s="146"/>
      <c r="D16" s="146"/>
      <c r="E16" s="211">
        <v>315000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37"/>
    </row>
    <row r="17" spans="1:255" s="38" customFormat="1" x14ac:dyDescent="0.2">
      <c r="A17" s="142" t="s">
        <v>102</v>
      </c>
      <c r="B17" s="34"/>
      <c r="C17" s="34"/>
      <c r="D17" s="34"/>
      <c r="E17" s="3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37"/>
    </row>
    <row r="18" spans="1:255" s="8" customFormat="1" x14ac:dyDescent="0.2">
      <c r="A18" s="121" t="s">
        <v>5</v>
      </c>
      <c r="B18" s="69"/>
      <c r="C18" s="69"/>
      <c r="D18" s="69"/>
      <c r="E18" s="69">
        <f>SUM(E14:E17)</f>
        <v>315000</v>
      </c>
      <c r="F18" s="10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1"/>
    </row>
    <row r="19" spans="1:255" s="81" customFormat="1" x14ac:dyDescent="0.2">
      <c r="A19" s="122" t="s">
        <v>6</v>
      </c>
      <c r="B19" s="79"/>
      <c r="C19" s="79"/>
      <c r="D19" s="79"/>
      <c r="E19" s="79">
        <f>E18-E11</f>
        <v>215000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80"/>
    </row>
    <row r="20" spans="1:255" s="8" customFormat="1" x14ac:dyDescent="0.2">
      <c r="A20" s="123"/>
      <c r="B20" s="36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1"/>
    </row>
    <row r="21" spans="1:255" s="64" customFormat="1" x14ac:dyDescent="0.2">
      <c r="A21" s="117" t="s">
        <v>71</v>
      </c>
      <c r="B21" s="144"/>
      <c r="C21" s="144"/>
      <c r="D21" s="144"/>
      <c r="E21" s="14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</row>
    <row r="22" spans="1:255" s="72" customFormat="1" ht="38.25" x14ac:dyDescent="0.2">
      <c r="A22" s="118" t="s">
        <v>0</v>
      </c>
      <c r="B22" s="40" t="s">
        <v>1</v>
      </c>
      <c r="C22" s="40" t="s">
        <v>20</v>
      </c>
      <c r="D22" s="41" t="s">
        <v>68</v>
      </c>
      <c r="E22" s="82" t="s">
        <v>69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</row>
    <row r="23" spans="1:255" s="38" customFormat="1" x14ac:dyDescent="0.2">
      <c r="A23" s="157" t="s">
        <v>9</v>
      </c>
      <c r="B23" s="167">
        <v>1326000</v>
      </c>
      <c r="C23" s="141">
        <f>B23*0.285</f>
        <v>377909.99999999994</v>
      </c>
      <c r="D23" s="167"/>
      <c r="E23" s="167">
        <f>SUM(B23:D23)</f>
        <v>1703910</v>
      </c>
      <c r="F23" s="133"/>
      <c r="G23" s="13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37"/>
    </row>
    <row r="24" spans="1:255" x14ac:dyDescent="0.2">
      <c r="A24" s="143" t="s">
        <v>119</v>
      </c>
      <c r="B24" s="141">
        <v>216000</v>
      </c>
      <c r="C24" s="141">
        <f>B24*0.357</f>
        <v>77112</v>
      </c>
      <c r="D24" s="141"/>
      <c r="E24" s="167">
        <f>SUM(B24:D24)</f>
        <v>293112</v>
      </c>
      <c r="F24" s="133"/>
      <c r="G24" s="133"/>
    </row>
    <row r="25" spans="1:255" x14ac:dyDescent="0.2">
      <c r="A25" s="143" t="s">
        <v>8</v>
      </c>
      <c r="D25" s="98">
        <v>102978</v>
      </c>
      <c r="E25" s="126">
        <f>SUM(B25:D25)</f>
        <v>102978</v>
      </c>
    </row>
    <row r="26" spans="1:255" x14ac:dyDescent="0.2">
      <c r="A26" s="119" t="s">
        <v>114</v>
      </c>
      <c r="B26" s="95"/>
      <c r="C26" s="95"/>
      <c r="D26" s="95">
        <v>100000</v>
      </c>
      <c r="E26" s="96">
        <f>SUM(B26:D26)</f>
        <v>100000</v>
      </c>
    </row>
    <row r="27" spans="1:255" s="3" customFormat="1" x14ac:dyDescent="0.2">
      <c r="A27" s="120" t="s">
        <v>4</v>
      </c>
      <c r="B27" s="4">
        <f>SUM(B23:B26)</f>
        <v>1542000</v>
      </c>
      <c r="C27" s="4">
        <f>SUM(C23:C26)</f>
        <v>455021.99999999994</v>
      </c>
      <c r="D27" s="4">
        <f>SUM(D23:D26)</f>
        <v>202978</v>
      </c>
      <c r="E27" s="4">
        <f>SUM(E23:E26)</f>
        <v>2200000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105"/>
    </row>
    <row r="28" spans="1:255" s="32" customFormat="1" x14ac:dyDescent="0.2">
      <c r="A28" s="145"/>
      <c r="B28" s="146"/>
      <c r="C28" s="146"/>
      <c r="D28" s="146"/>
      <c r="E28" s="146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1:255" s="32" customFormat="1" ht="25.5" x14ac:dyDescent="0.2">
      <c r="A29" s="145"/>
      <c r="B29" s="146"/>
      <c r="C29" s="146"/>
      <c r="D29" s="146"/>
      <c r="E29" s="101" t="s">
        <v>70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255" s="32" customFormat="1" x14ac:dyDescent="0.2">
      <c r="A30" s="142" t="s">
        <v>83</v>
      </c>
      <c r="B30" s="139"/>
      <c r="C30" s="139"/>
      <c r="D30" s="140"/>
      <c r="E30" s="140">
        <v>2200000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35" customFormat="1" x14ac:dyDescent="0.2">
      <c r="A31" s="123" t="s">
        <v>5</v>
      </c>
      <c r="B31" s="36"/>
      <c r="C31" s="36"/>
      <c r="D31" s="36"/>
      <c r="E31" s="36">
        <f>SUM(E30:E30)</f>
        <v>2200000</v>
      </c>
    </row>
    <row r="32" spans="1:255" s="78" customFormat="1" x14ac:dyDescent="0.2">
      <c r="A32" s="122" t="s">
        <v>6</v>
      </c>
      <c r="B32" s="79"/>
      <c r="C32" s="79"/>
      <c r="D32" s="79"/>
      <c r="E32" s="79">
        <f>E31-E27</f>
        <v>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7" s="35" customFormat="1" x14ac:dyDescent="0.2">
      <c r="A33" s="123"/>
      <c r="B33" s="36"/>
      <c r="C33" s="36"/>
      <c r="D33" s="36"/>
      <c r="E33" s="36"/>
    </row>
    <row r="34" spans="1:47" s="64" customFormat="1" x14ac:dyDescent="0.2">
      <c r="A34" s="117" t="s">
        <v>62</v>
      </c>
      <c r="B34" s="144"/>
      <c r="C34" s="144"/>
      <c r="D34" s="144"/>
      <c r="E34" s="144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1:47" s="72" customFormat="1" ht="38.25" x14ac:dyDescent="0.2">
      <c r="A35" s="118" t="s">
        <v>0</v>
      </c>
      <c r="B35" s="40" t="s">
        <v>1</v>
      </c>
      <c r="C35" s="40" t="s">
        <v>20</v>
      </c>
      <c r="D35" s="41" t="s">
        <v>68</v>
      </c>
      <c r="E35" s="82" t="s">
        <v>69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</row>
    <row r="36" spans="1:47" s="45" customFormat="1" ht="15" x14ac:dyDescent="0.2">
      <c r="A36" s="157" t="s">
        <v>2</v>
      </c>
      <c r="B36" s="167">
        <v>1512000</v>
      </c>
      <c r="C36" s="141">
        <f>B36*0.285</f>
        <v>430919.99999999994</v>
      </c>
      <c r="D36" s="167"/>
      <c r="E36" s="167">
        <f>SUM(B36:D36)</f>
        <v>1942920</v>
      </c>
      <c r="F36" s="92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106"/>
    </row>
    <row r="37" spans="1:47" s="9" customFormat="1" ht="15" x14ac:dyDescent="0.2">
      <c r="A37" s="143" t="s">
        <v>10</v>
      </c>
      <c r="B37" s="141">
        <v>1488000</v>
      </c>
      <c r="C37" s="141">
        <f>B37*0.285</f>
        <v>424079.99999999994</v>
      </c>
      <c r="D37" s="141"/>
      <c r="E37" s="167">
        <f t="shared" ref="E37:E50" si="1">SUM(B37:D37)</f>
        <v>1912080</v>
      </c>
      <c r="F37" s="92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107"/>
    </row>
    <row r="38" spans="1:47" s="9" customFormat="1" ht="15" x14ac:dyDescent="0.2">
      <c r="A38" s="143" t="s">
        <v>84</v>
      </c>
      <c r="B38" s="141">
        <v>3600000</v>
      </c>
      <c r="C38" s="141">
        <f>B38*0.285</f>
        <v>1025999.9999999999</v>
      </c>
      <c r="D38" s="141"/>
      <c r="E38" s="167">
        <f t="shared" si="1"/>
        <v>4626000</v>
      </c>
      <c r="F38" s="92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107"/>
    </row>
    <row r="39" spans="1:47" s="9" customFormat="1" ht="15" x14ac:dyDescent="0.2">
      <c r="A39" s="143" t="s">
        <v>119</v>
      </c>
      <c r="B39" s="141">
        <v>864000</v>
      </c>
      <c r="C39" s="141">
        <f>B39*0.357</f>
        <v>308448</v>
      </c>
      <c r="D39" s="141"/>
      <c r="E39" s="167">
        <f t="shared" si="1"/>
        <v>1172448</v>
      </c>
      <c r="F39" s="92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107"/>
    </row>
    <row r="40" spans="1:47" s="9" customFormat="1" ht="15" x14ac:dyDescent="0.2">
      <c r="A40" s="143" t="s">
        <v>42</v>
      </c>
      <c r="B40" s="141"/>
      <c r="C40" s="141"/>
      <c r="D40" s="98">
        <v>200000</v>
      </c>
      <c r="E40" s="126">
        <f t="shared" si="1"/>
        <v>200000</v>
      </c>
      <c r="F40" s="92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107"/>
    </row>
    <row r="41" spans="1:47" s="9" customFormat="1" ht="15" x14ac:dyDescent="0.2">
      <c r="A41" s="143" t="s">
        <v>30</v>
      </c>
      <c r="B41" s="98"/>
      <c r="C41" s="98"/>
      <c r="D41" s="98">
        <v>356552</v>
      </c>
      <c r="E41" s="126">
        <f t="shared" si="1"/>
        <v>356552</v>
      </c>
      <c r="F41" s="92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107"/>
    </row>
    <row r="42" spans="1:47" s="9" customFormat="1" ht="15" x14ac:dyDescent="0.2">
      <c r="A42" s="143" t="s">
        <v>44</v>
      </c>
      <c r="B42" s="98"/>
      <c r="C42" s="98"/>
      <c r="D42" s="98">
        <v>520000</v>
      </c>
      <c r="E42" s="126">
        <f t="shared" si="1"/>
        <v>520000</v>
      </c>
      <c r="F42" s="92"/>
      <c r="G42" s="9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107"/>
    </row>
    <row r="43" spans="1:47" s="9" customFormat="1" ht="15" x14ac:dyDescent="0.2">
      <c r="A43" s="143" t="s">
        <v>7</v>
      </c>
      <c r="B43" s="98"/>
      <c r="C43" s="98"/>
      <c r="D43" s="98">
        <v>650000</v>
      </c>
      <c r="E43" s="126">
        <f t="shared" si="1"/>
        <v>650000</v>
      </c>
      <c r="F43" s="92"/>
      <c r="G43" s="92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107"/>
    </row>
    <row r="44" spans="1:47" s="9" customFormat="1" ht="15" x14ac:dyDescent="0.2">
      <c r="A44" s="143" t="s">
        <v>37</v>
      </c>
      <c r="B44" s="98"/>
      <c r="C44" s="98"/>
      <c r="D44" s="98">
        <v>40000</v>
      </c>
      <c r="E44" s="126">
        <f t="shared" si="1"/>
        <v>40000</v>
      </c>
      <c r="F44" s="92"/>
      <c r="G44" s="92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107"/>
    </row>
    <row r="45" spans="1:47" s="9" customFormat="1" ht="15" x14ac:dyDescent="0.2">
      <c r="A45" s="143" t="s">
        <v>108</v>
      </c>
      <c r="B45" s="98"/>
      <c r="C45" s="98"/>
      <c r="D45" s="98">
        <v>1510000</v>
      </c>
      <c r="E45" s="126">
        <f t="shared" si="1"/>
        <v>1510000</v>
      </c>
      <c r="F45" s="92"/>
      <c r="G45" s="92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107"/>
    </row>
    <row r="46" spans="1:47" s="9" customFormat="1" ht="15" x14ac:dyDescent="0.2">
      <c r="A46" s="143" t="s">
        <v>109</v>
      </c>
      <c r="B46" s="98"/>
      <c r="C46" s="98"/>
      <c r="D46" s="98">
        <v>1700000</v>
      </c>
      <c r="E46" s="126">
        <f t="shared" si="1"/>
        <v>1700000</v>
      </c>
      <c r="F46" s="92"/>
      <c r="G46" s="9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107"/>
    </row>
    <row r="47" spans="1:47" s="9" customFormat="1" ht="15" x14ac:dyDescent="0.2">
      <c r="A47" s="143" t="s">
        <v>110</v>
      </c>
      <c r="B47" s="98"/>
      <c r="C47" s="98"/>
      <c r="D47" s="98">
        <v>850000</v>
      </c>
      <c r="E47" s="126">
        <f t="shared" si="1"/>
        <v>850000</v>
      </c>
      <c r="F47" s="92"/>
      <c r="G47" s="92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107"/>
    </row>
    <row r="48" spans="1:47" s="9" customFormat="1" ht="15" x14ac:dyDescent="0.2">
      <c r="A48" s="143" t="s">
        <v>56</v>
      </c>
      <c r="B48" s="98"/>
      <c r="C48" s="98"/>
      <c r="D48" s="98">
        <v>620000</v>
      </c>
      <c r="E48" s="126">
        <f t="shared" si="1"/>
        <v>620000</v>
      </c>
      <c r="F48" s="92"/>
      <c r="G48" s="92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107"/>
    </row>
    <row r="49" spans="1:47" s="9" customFormat="1" ht="15" x14ac:dyDescent="0.2">
      <c r="A49" s="119" t="s">
        <v>114</v>
      </c>
      <c r="B49" s="95"/>
      <c r="C49" s="95"/>
      <c r="D49" s="95">
        <v>3300000</v>
      </c>
      <c r="E49" s="96">
        <f t="shared" si="1"/>
        <v>3300000</v>
      </c>
      <c r="F49" s="92"/>
      <c r="G49" s="34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107"/>
    </row>
    <row r="50" spans="1:47" s="97" customFormat="1" x14ac:dyDescent="0.2">
      <c r="A50" s="119" t="s">
        <v>107</v>
      </c>
      <c r="B50" s="95"/>
      <c r="C50" s="95"/>
      <c r="D50" s="95">
        <v>600000</v>
      </c>
      <c r="E50" s="96">
        <f t="shared" si="1"/>
        <v>600000</v>
      </c>
      <c r="F50" s="108"/>
      <c r="G50" s="34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4"/>
    </row>
    <row r="51" spans="1:47" s="3" customFormat="1" x14ac:dyDescent="0.2">
      <c r="A51" s="120" t="s">
        <v>4</v>
      </c>
      <c r="B51" s="4">
        <f>SUM(B36:B48)</f>
        <v>7464000</v>
      </c>
      <c r="C51" s="4">
        <f>SUM(C36:C48)</f>
        <v>2189448</v>
      </c>
      <c r="D51" s="4">
        <f>SUM(D36:D50)</f>
        <v>10346552</v>
      </c>
      <c r="E51" s="4">
        <f>SUM(E36:E50)</f>
        <v>20000000</v>
      </c>
      <c r="F51" s="48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105"/>
    </row>
    <row r="52" spans="1:47" s="35" customFormat="1" x14ac:dyDescent="0.2">
      <c r="A52" s="123"/>
      <c r="B52" s="36"/>
      <c r="C52" s="36"/>
      <c r="D52" s="36"/>
      <c r="E52" s="147"/>
      <c r="F52" s="48"/>
    </row>
    <row r="53" spans="1:47" s="35" customFormat="1" ht="25.5" x14ac:dyDescent="0.2">
      <c r="A53" s="123"/>
      <c r="B53" s="36"/>
      <c r="C53" s="36"/>
      <c r="D53" s="36"/>
      <c r="E53" s="100" t="s">
        <v>70</v>
      </c>
      <c r="F53" s="48"/>
    </row>
    <row r="54" spans="1:47" s="32" customFormat="1" ht="25.5" x14ac:dyDescent="0.2">
      <c r="A54" s="142" t="s">
        <v>85</v>
      </c>
      <c r="B54" s="34"/>
      <c r="C54" s="34"/>
      <c r="D54" s="140"/>
      <c r="E54" s="140">
        <v>20000000</v>
      </c>
      <c r="F54" s="92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</row>
    <row r="55" spans="1:47" s="68" customFormat="1" x14ac:dyDescent="0.2">
      <c r="A55" s="121" t="s">
        <v>5</v>
      </c>
      <c r="B55" s="69"/>
      <c r="C55" s="69"/>
      <c r="D55" s="69"/>
      <c r="E55" s="69">
        <f>SUM(E54:E54)</f>
        <v>20000000</v>
      </c>
      <c r="F55" s="9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7" s="78" customFormat="1" x14ac:dyDescent="0.2">
      <c r="A56" s="122" t="s">
        <v>6</v>
      </c>
      <c r="B56" s="79"/>
      <c r="C56" s="79"/>
      <c r="D56" s="79"/>
      <c r="E56" s="79">
        <f>E55-E51</f>
        <v>0</v>
      </c>
      <c r="F56" s="48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7" s="35" customFormat="1" x14ac:dyDescent="0.2">
      <c r="A57" s="123"/>
      <c r="B57" s="36"/>
      <c r="C57" s="36"/>
      <c r="D57" s="36"/>
      <c r="E57" s="36"/>
      <c r="F57" s="48"/>
    </row>
    <row r="58" spans="1:47" s="67" customFormat="1" ht="15" x14ac:dyDescent="0.2">
      <c r="A58" s="117" t="s">
        <v>11</v>
      </c>
      <c r="B58" s="144"/>
      <c r="C58" s="144"/>
      <c r="D58" s="144"/>
      <c r="E58" s="144"/>
      <c r="F58" s="92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</row>
    <row r="59" spans="1:47" s="75" customFormat="1" ht="38.25" x14ac:dyDescent="0.2">
      <c r="A59" s="118" t="s">
        <v>0</v>
      </c>
      <c r="B59" s="40" t="s">
        <v>1</v>
      </c>
      <c r="C59" s="40" t="s">
        <v>20</v>
      </c>
      <c r="D59" s="41" t="s">
        <v>68</v>
      </c>
      <c r="E59" s="82" t="s">
        <v>69</v>
      </c>
      <c r="F59" s="92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</row>
    <row r="60" spans="1:47" s="45" customFormat="1" ht="15" x14ac:dyDescent="0.2">
      <c r="A60" s="204" t="s">
        <v>146</v>
      </c>
      <c r="B60" s="167">
        <v>7293000</v>
      </c>
      <c r="C60" s="141">
        <f>B60*0.285</f>
        <v>2078504.9999999998</v>
      </c>
      <c r="D60" s="167"/>
      <c r="E60" s="167">
        <f>SUM(B60:D60)</f>
        <v>9371505</v>
      </c>
      <c r="F60" s="92"/>
      <c r="G60" s="92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106"/>
    </row>
    <row r="61" spans="1:47" s="9" customFormat="1" ht="15" x14ac:dyDescent="0.2">
      <c r="A61" s="175" t="s">
        <v>119</v>
      </c>
      <c r="B61" s="141">
        <v>1152000</v>
      </c>
      <c r="C61" s="141">
        <f>B61*0.357</f>
        <v>411264</v>
      </c>
      <c r="D61" s="141"/>
      <c r="E61" s="167">
        <f t="shared" ref="E61:E73" si="2">SUM(B61:D61)</f>
        <v>1563264</v>
      </c>
      <c r="F61" s="92"/>
      <c r="G61" s="92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107"/>
    </row>
    <row r="62" spans="1:47" s="183" customFormat="1" ht="25.5" x14ac:dyDescent="0.2">
      <c r="A62" s="177" t="s">
        <v>147</v>
      </c>
      <c r="B62" s="178">
        <v>1326000</v>
      </c>
      <c r="C62" s="178">
        <v>358020</v>
      </c>
      <c r="D62" s="178"/>
      <c r="E62" s="179">
        <f t="shared" ref="E62:E67" si="3">SUM(B62:D62)</f>
        <v>1684020</v>
      </c>
      <c r="F62" s="180"/>
      <c r="G62" s="180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2"/>
    </row>
    <row r="63" spans="1:47" s="183" customFormat="1" ht="15" x14ac:dyDescent="0.2">
      <c r="A63" s="184" t="s">
        <v>130</v>
      </c>
      <c r="B63" s="178">
        <v>192000</v>
      </c>
      <c r="C63" s="178">
        <v>67000</v>
      </c>
      <c r="D63" s="178"/>
      <c r="E63" s="179">
        <f t="shared" si="3"/>
        <v>259000</v>
      </c>
      <c r="F63" s="180"/>
      <c r="G63" s="180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2"/>
    </row>
    <row r="64" spans="1:47" s="183" customFormat="1" ht="15" x14ac:dyDescent="0.2">
      <c r="A64" s="185" t="s">
        <v>123</v>
      </c>
      <c r="B64" s="178">
        <v>4200000</v>
      </c>
      <c r="C64" s="178">
        <v>1134000</v>
      </c>
      <c r="D64" s="178"/>
      <c r="E64" s="179">
        <f t="shared" si="3"/>
        <v>5334000</v>
      </c>
      <c r="F64" s="180"/>
      <c r="G64" s="180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2"/>
    </row>
    <row r="65" spans="1:47" s="183" customFormat="1" ht="15" x14ac:dyDescent="0.2">
      <c r="A65" s="185" t="s">
        <v>126</v>
      </c>
      <c r="B65" s="178">
        <v>624000</v>
      </c>
      <c r="C65" s="178">
        <v>220000</v>
      </c>
      <c r="D65" s="178"/>
      <c r="E65" s="179">
        <f t="shared" si="3"/>
        <v>844000</v>
      </c>
      <c r="F65" s="180"/>
      <c r="G65" s="180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2"/>
    </row>
    <row r="66" spans="1:47" s="183" customFormat="1" ht="15" x14ac:dyDescent="0.2">
      <c r="A66" s="185" t="s">
        <v>128</v>
      </c>
      <c r="B66" s="178"/>
      <c r="C66" s="178"/>
      <c r="D66" s="178">
        <v>590000</v>
      </c>
      <c r="E66" s="179">
        <f t="shared" si="3"/>
        <v>590000</v>
      </c>
      <c r="F66" s="180"/>
      <c r="G66" s="180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2"/>
    </row>
    <row r="67" spans="1:47" s="183" customFormat="1" ht="25.5" x14ac:dyDescent="0.2">
      <c r="A67" s="185" t="s">
        <v>127</v>
      </c>
      <c r="B67" s="178"/>
      <c r="C67" s="178"/>
      <c r="D67" s="178">
        <v>185000</v>
      </c>
      <c r="E67" s="179">
        <f t="shared" si="3"/>
        <v>185000</v>
      </c>
      <c r="F67" s="180"/>
      <c r="G67" s="180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2"/>
    </row>
    <row r="68" spans="1:47" s="9" customFormat="1" ht="15" x14ac:dyDescent="0.2">
      <c r="A68" s="143" t="s">
        <v>42</v>
      </c>
      <c r="B68" s="98"/>
      <c r="C68" s="98"/>
      <c r="D68" s="98">
        <v>70000</v>
      </c>
      <c r="E68" s="126">
        <f t="shared" si="2"/>
        <v>70000</v>
      </c>
      <c r="F68" s="92"/>
      <c r="G68" s="92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107"/>
    </row>
    <row r="69" spans="1:47" s="9" customFormat="1" ht="15" x14ac:dyDescent="0.2">
      <c r="A69" s="143" t="s">
        <v>41</v>
      </c>
      <c r="B69" s="98"/>
      <c r="C69" s="98"/>
      <c r="D69" s="98">
        <v>120000</v>
      </c>
      <c r="E69" s="126">
        <f t="shared" si="2"/>
        <v>120000</v>
      </c>
      <c r="F69" s="92"/>
      <c r="G69" s="92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107"/>
    </row>
    <row r="70" spans="1:47" s="9" customFormat="1" ht="15" x14ac:dyDescent="0.2">
      <c r="A70" s="143" t="s">
        <v>45</v>
      </c>
      <c r="B70" s="98"/>
      <c r="C70" s="98"/>
      <c r="D70" s="98">
        <v>415231</v>
      </c>
      <c r="E70" s="126">
        <f t="shared" si="2"/>
        <v>415231</v>
      </c>
      <c r="F70" s="92"/>
      <c r="G70" s="92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107"/>
    </row>
    <row r="71" spans="1:47" s="9" customFormat="1" ht="15" x14ac:dyDescent="0.2">
      <c r="A71" s="143" t="s">
        <v>46</v>
      </c>
      <c r="B71" s="98"/>
      <c r="C71" s="98"/>
      <c r="D71" s="98">
        <v>40000</v>
      </c>
      <c r="E71" s="126">
        <f t="shared" si="2"/>
        <v>40000</v>
      </c>
      <c r="F71" s="92"/>
      <c r="G71" s="92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107"/>
    </row>
    <row r="72" spans="1:47" s="9" customFormat="1" ht="15" x14ac:dyDescent="0.2">
      <c r="A72" s="143" t="s">
        <v>3</v>
      </c>
      <c r="B72" s="98"/>
      <c r="C72" s="98"/>
      <c r="D72" s="98">
        <v>50000</v>
      </c>
      <c r="E72" s="126">
        <f t="shared" si="2"/>
        <v>50000</v>
      </c>
      <c r="F72" s="92"/>
      <c r="G72" s="92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107"/>
    </row>
    <row r="73" spans="1:47" s="9" customFormat="1" ht="15" x14ac:dyDescent="0.2">
      <c r="A73" s="119" t="s">
        <v>114</v>
      </c>
      <c r="B73" s="98"/>
      <c r="C73" s="98"/>
      <c r="D73" s="98">
        <v>1000000</v>
      </c>
      <c r="E73" s="96">
        <f t="shared" si="2"/>
        <v>1000000</v>
      </c>
      <c r="F73" s="92"/>
      <c r="G73" s="34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107"/>
    </row>
    <row r="74" spans="1:47" s="3" customFormat="1" x14ac:dyDescent="0.2">
      <c r="A74" s="120" t="s">
        <v>4</v>
      </c>
      <c r="B74" s="4">
        <f>SUM(B60:B72)</f>
        <v>14787000</v>
      </c>
      <c r="C74" s="4">
        <f>SUM(C60:C72)</f>
        <v>4268789</v>
      </c>
      <c r="D74" s="4">
        <f>SUM(D60:D73)</f>
        <v>2470231</v>
      </c>
      <c r="E74" s="4">
        <f>SUM(E60:E73)</f>
        <v>21526020</v>
      </c>
      <c r="F74" s="48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105"/>
    </row>
    <row r="75" spans="1:47" s="35" customFormat="1" x14ac:dyDescent="0.2">
      <c r="A75" s="123"/>
      <c r="B75" s="36"/>
      <c r="C75" s="36"/>
      <c r="D75" s="36"/>
      <c r="E75" s="36"/>
      <c r="F75" s="48"/>
    </row>
    <row r="76" spans="1:47" s="32" customFormat="1" ht="25.5" x14ac:dyDescent="0.2">
      <c r="A76" s="145"/>
      <c r="B76" s="146"/>
      <c r="C76" s="146"/>
      <c r="D76" s="146"/>
      <c r="E76" s="100" t="s">
        <v>70</v>
      </c>
      <c r="F76" s="92"/>
      <c r="G76" s="115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</row>
    <row r="77" spans="1:47" s="32" customFormat="1" x14ac:dyDescent="0.2">
      <c r="A77" s="176" t="s">
        <v>23</v>
      </c>
      <c r="B77" s="146"/>
      <c r="C77" s="146"/>
      <c r="D77" s="148"/>
      <c r="E77" s="189">
        <v>7330440</v>
      </c>
      <c r="F77" s="92"/>
      <c r="G77" s="168">
        <v>10582000</v>
      </c>
      <c r="H77" s="93"/>
      <c r="I77" s="168">
        <v>13100000</v>
      </c>
      <c r="J77" s="93"/>
      <c r="K77" s="156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</row>
    <row r="78" spans="1:47" s="32" customFormat="1" ht="25.5" x14ac:dyDescent="0.2">
      <c r="A78" s="176" t="s">
        <v>24</v>
      </c>
      <c r="B78" s="146"/>
      <c r="C78" s="146"/>
      <c r="D78" s="148"/>
      <c r="E78" s="189">
        <v>2895600</v>
      </c>
      <c r="F78" s="92"/>
      <c r="G78" s="168">
        <v>4180000</v>
      </c>
      <c r="H78" s="93"/>
      <c r="I78" s="168">
        <v>4980000</v>
      </c>
      <c r="J78" s="93"/>
      <c r="K78" s="156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</row>
    <row r="79" spans="1:47" s="32" customFormat="1" x14ac:dyDescent="0.2">
      <c r="A79" s="156" t="s">
        <v>57</v>
      </c>
      <c r="B79" s="146"/>
      <c r="C79" s="146"/>
      <c r="D79" s="148"/>
      <c r="E79" s="138">
        <v>3000000</v>
      </c>
      <c r="F79" s="92"/>
      <c r="G79" s="138">
        <v>2992800</v>
      </c>
      <c r="H79" s="93"/>
      <c r="I79" s="138">
        <v>3000000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</row>
    <row r="80" spans="1:47" s="32" customFormat="1" ht="25.5" x14ac:dyDescent="0.2">
      <c r="A80" s="156" t="s">
        <v>81</v>
      </c>
      <c r="B80" s="146"/>
      <c r="C80" s="146"/>
      <c r="D80" s="148"/>
      <c r="E80" s="168">
        <v>4500000</v>
      </c>
      <c r="F80" s="92"/>
      <c r="G80" s="168">
        <v>3591504</v>
      </c>
      <c r="H80" s="93"/>
      <c r="I80" s="168">
        <v>3950000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</row>
    <row r="81" spans="1:46" s="32" customFormat="1" x14ac:dyDescent="0.2">
      <c r="A81" s="156" t="s">
        <v>65</v>
      </c>
      <c r="B81" s="146"/>
      <c r="C81" s="146"/>
      <c r="D81" s="148"/>
      <c r="E81" s="168">
        <v>1450000</v>
      </c>
      <c r="F81" s="92"/>
      <c r="G81" s="168">
        <v>1221600</v>
      </c>
      <c r="H81" s="93"/>
      <c r="I81" s="168">
        <v>1350000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</row>
    <row r="82" spans="1:46" s="32" customFormat="1" ht="25.5" x14ac:dyDescent="0.2">
      <c r="A82" s="156" t="s">
        <v>87</v>
      </c>
      <c r="B82" s="146"/>
      <c r="C82" s="146"/>
      <c r="D82" s="148"/>
      <c r="E82" s="168">
        <v>1380000</v>
      </c>
      <c r="F82" s="92"/>
      <c r="G82" s="168">
        <v>1192560</v>
      </c>
      <c r="H82" s="93"/>
      <c r="I82" s="168">
        <v>1320000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</row>
    <row r="83" spans="1:46" s="32" customFormat="1" ht="25.5" x14ac:dyDescent="0.2">
      <c r="A83" s="156" t="s">
        <v>66</v>
      </c>
      <c r="B83" s="146"/>
      <c r="C83" s="146"/>
      <c r="D83" s="148"/>
      <c r="E83" s="168">
        <v>1350000</v>
      </c>
      <c r="F83" s="92"/>
      <c r="G83" s="168">
        <v>1105680</v>
      </c>
      <c r="H83" s="93"/>
      <c r="I83" s="168">
        <v>1300000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</row>
    <row r="84" spans="1:46" s="68" customFormat="1" x14ac:dyDescent="0.2">
      <c r="A84" s="121" t="s">
        <v>5</v>
      </c>
      <c r="B84" s="69"/>
      <c r="C84" s="69"/>
      <c r="D84" s="69"/>
      <c r="E84" s="69">
        <f>SUM(E77:E83)</f>
        <v>21906040</v>
      </c>
      <c r="F84" s="94"/>
      <c r="G84" s="36">
        <f>SUM(G77:G83)</f>
        <v>24866144</v>
      </c>
      <c r="H84" s="35" t="s">
        <v>115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1:46" s="78" customFormat="1" x14ac:dyDescent="0.2">
      <c r="A85" s="122" t="s">
        <v>6</v>
      </c>
      <c r="B85" s="79"/>
      <c r="C85" s="79"/>
      <c r="D85" s="79"/>
      <c r="E85" s="79">
        <f>E84-E74</f>
        <v>380020</v>
      </c>
      <c r="F85" s="48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s="35" customFormat="1" x14ac:dyDescent="0.2">
      <c r="A86" s="123"/>
      <c r="B86" s="36"/>
      <c r="C86" s="36"/>
      <c r="D86" s="36"/>
      <c r="E86" s="36"/>
      <c r="F86" s="48"/>
    </row>
    <row r="87" spans="1:46" s="90" customFormat="1" x14ac:dyDescent="0.2">
      <c r="A87" s="124" t="s">
        <v>88</v>
      </c>
      <c r="B87" s="149"/>
      <c r="C87" s="149"/>
      <c r="D87" s="149"/>
      <c r="E87" s="149"/>
      <c r="F87" s="92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</row>
    <row r="88" spans="1:46" s="93" customFormat="1" ht="38.25" x14ac:dyDescent="0.2">
      <c r="A88" s="118" t="s">
        <v>0</v>
      </c>
      <c r="B88" s="40" t="s">
        <v>1</v>
      </c>
      <c r="C88" s="40" t="s">
        <v>20</v>
      </c>
      <c r="D88" s="41" t="s">
        <v>68</v>
      </c>
      <c r="E88" s="100" t="s">
        <v>69</v>
      </c>
      <c r="F88" s="92"/>
    </row>
    <row r="89" spans="1:46" s="93" customFormat="1" x14ac:dyDescent="0.2">
      <c r="A89" s="143" t="s">
        <v>51</v>
      </c>
      <c r="B89" s="98"/>
      <c r="C89" s="98"/>
      <c r="D89" s="190">
        <v>2300000</v>
      </c>
      <c r="E89" s="186">
        <f>SUM(B89:D89)</f>
        <v>2300000</v>
      </c>
      <c r="F89" s="92"/>
    </row>
    <row r="90" spans="1:46" s="93" customFormat="1" x14ac:dyDescent="0.2">
      <c r="A90" s="143" t="s">
        <v>89</v>
      </c>
      <c r="B90" s="98"/>
      <c r="C90" s="98"/>
      <c r="D90" s="28">
        <v>150000</v>
      </c>
      <c r="E90" s="98">
        <f>B90+C90+D90</f>
        <v>150000</v>
      </c>
      <c r="F90" s="92"/>
    </row>
    <row r="91" spans="1:46" s="93" customFormat="1" x14ac:dyDescent="0.2">
      <c r="A91" s="119" t="s">
        <v>114</v>
      </c>
      <c r="B91" s="98"/>
      <c r="C91" s="98"/>
      <c r="D91" s="95">
        <v>0</v>
      </c>
      <c r="E91" s="95">
        <f>SUM(D91)</f>
        <v>0</v>
      </c>
      <c r="F91" s="92"/>
      <c r="G91" s="34"/>
    </row>
    <row r="92" spans="1:46" s="93" customFormat="1" x14ac:dyDescent="0.2">
      <c r="A92" s="120" t="s">
        <v>4</v>
      </c>
      <c r="B92" s="4">
        <f>SUM(B83:B89)</f>
        <v>0</v>
      </c>
      <c r="C92" s="4">
        <f>SUM(C83:C89)</f>
        <v>0</v>
      </c>
      <c r="D92" s="4">
        <f>SUM(D89:D91)</f>
        <v>2450000</v>
      </c>
      <c r="E92" s="4">
        <f>SUM(E89:E91)</f>
        <v>2450000</v>
      </c>
      <c r="F92" s="92"/>
    </row>
    <row r="93" spans="1:46" s="93" customFormat="1" x14ac:dyDescent="0.2">
      <c r="A93" s="123"/>
      <c r="B93" s="150"/>
      <c r="C93" s="150"/>
      <c r="D93" s="150"/>
      <c r="E93" s="150"/>
      <c r="F93" s="92"/>
    </row>
    <row r="94" spans="1:46" s="32" customFormat="1" ht="25.5" x14ac:dyDescent="0.2">
      <c r="A94" s="145"/>
      <c r="B94" s="146"/>
      <c r="C94" s="146"/>
      <c r="D94" s="146"/>
      <c r="E94" s="89" t="s">
        <v>70</v>
      </c>
      <c r="F94" s="92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</row>
    <row r="95" spans="1:46" s="32" customFormat="1" x14ac:dyDescent="0.2">
      <c r="A95" s="143" t="s">
        <v>21</v>
      </c>
      <c r="B95" s="98"/>
      <c r="C95" s="98"/>
      <c r="D95" s="98"/>
      <c r="E95" s="186">
        <v>2600000</v>
      </c>
      <c r="F95" s="92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</row>
    <row r="96" spans="1:46" s="32" customFormat="1" x14ac:dyDescent="0.2">
      <c r="A96" s="143" t="s">
        <v>52</v>
      </c>
      <c r="B96" s="98"/>
      <c r="C96" s="98"/>
      <c r="D96" s="98"/>
      <c r="E96" s="98">
        <v>160000</v>
      </c>
      <c r="F96" s="92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</row>
    <row r="97" spans="1:47" s="68" customFormat="1" x14ac:dyDescent="0.2">
      <c r="A97" s="120" t="s">
        <v>5</v>
      </c>
      <c r="B97" s="4"/>
      <c r="C97" s="4"/>
      <c r="D97" s="4"/>
      <c r="E97" s="4">
        <f>SUM(E95:E96)</f>
        <v>2760000</v>
      </c>
      <c r="F97" s="9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7" s="35" customFormat="1" x14ac:dyDescent="0.2">
      <c r="A98" s="123"/>
      <c r="B98" s="36"/>
      <c r="C98" s="36"/>
      <c r="D98" s="36"/>
      <c r="E98" s="36"/>
      <c r="F98" s="94"/>
    </row>
    <row r="99" spans="1:47" s="78" customFormat="1" x14ac:dyDescent="0.2">
      <c r="A99" s="122" t="s">
        <v>6</v>
      </c>
      <c r="B99" s="79"/>
      <c r="C99" s="79"/>
      <c r="D99" s="79"/>
      <c r="E99" s="79">
        <f>E97-E92</f>
        <v>310000</v>
      </c>
      <c r="F99" s="48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1:47" s="129" customFormat="1" x14ac:dyDescent="0.2">
      <c r="A100" s="127"/>
      <c r="B100" s="137"/>
      <c r="C100" s="137"/>
      <c r="D100" s="137"/>
      <c r="E100" s="137"/>
      <c r="F100" s="128"/>
    </row>
    <row r="101" spans="1:47" s="129" customFormat="1" x14ac:dyDescent="0.2">
      <c r="A101" s="127" t="s">
        <v>133</v>
      </c>
      <c r="B101" s="137"/>
      <c r="C101" s="137"/>
      <c r="D101" s="137"/>
      <c r="E101" s="137"/>
      <c r="F101" s="128"/>
    </row>
    <row r="102" spans="1:47" s="9" customFormat="1" ht="38.25" x14ac:dyDescent="0.2">
      <c r="A102" s="118" t="s">
        <v>0</v>
      </c>
      <c r="B102" s="40" t="s">
        <v>1</v>
      </c>
      <c r="C102" s="40" t="s">
        <v>20</v>
      </c>
      <c r="D102" s="41" t="s">
        <v>68</v>
      </c>
      <c r="E102" s="82" t="s">
        <v>69</v>
      </c>
      <c r="F102" s="92"/>
      <c r="G102" s="92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107"/>
    </row>
    <row r="103" spans="1:47" s="9" customFormat="1" ht="15" x14ac:dyDescent="0.2">
      <c r="A103" s="185" t="s">
        <v>134</v>
      </c>
      <c r="B103" s="178">
        <v>2200000</v>
      </c>
      <c r="C103" s="178">
        <v>594000</v>
      </c>
      <c r="D103" s="186"/>
      <c r="E103" s="187">
        <f t="shared" ref="E103:E114" si="4">SUM(B103:D103)</f>
        <v>2794000</v>
      </c>
      <c r="F103" s="92"/>
      <c r="G103" s="92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107"/>
    </row>
    <row r="104" spans="1:47" s="9" customFormat="1" ht="15" x14ac:dyDescent="0.2">
      <c r="A104" s="185" t="s">
        <v>119</v>
      </c>
      <c r="B104" s="178">
        <v>360000</v>
      </c>
      <c r="C104" s="178">
        <v>128520</v>
      </c>
      <c r="D104" s="178"/>
      <c r="E104" s="179">
        <f t="shared" si="4"/>
        <v>488520</v>
      </c>
      <c r="F104" s="92"/>
      <c r="G104" s="92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107"/>
    </row>
    <row r="105" spans="1:47" s="9" customFormat="1" ht="15" x14ac:dyDescent="0.2">
      <c r="A105" s="185" t="s">
        <v>141</v>
      </c>
      <c r="B105" s="178"/>
      <c r="C105" s="178"/>
      <c r="D105" s="186">
        <v>25000</v>
      </c>
      <c r="E105" s="187">
        <f t="shared" si="4"/>
        <v>25000</v>
      </c>
      <c r="F105" s="92"/>
      <c r="G105" s="92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107"/>
    </row>
    <row r="106" spans="1:47" s="9" customFormat="1" ht="15" x14ac:dyDescent="0.2">
      <c r="A106" s="185" t="s">
        <v>92</v>
      </c>
      <c r="B106" s="186"/>
      <c r="C106" s="186"/>
      <c r="D106" s="186">
        <v>318000</v>
      </c>
      <c r="E106" s="187">
        <f t="shared" si="4"/>
        <v>318000</v>
      </c>
      <c r="F106" s="92"/>
      <c r="G106" s="92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107"/>
    </row>
    <row r="107" spans="1:47" s="9" customFormat="1" ht="15" x14ac:dyDescent="0.2">
      <c r="A107" s="185" t="s">
        <v>94</v>
      </c>
      <c r="B107" s="186"/>
      <c r="C107" s="186"/>
      <c r="D107" s="178">
        <v>127000</v>
      </c>
      <c r="E107" s="187">
        <f t="shared" si="4"/>
        <v>127000</v>
      </c>
      <c r="F107" s="92"/>
      <c r="G107" s="92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107"/>
    </row>
    <row r="108" spans="1:47" s="9" customFormat="1" ht="15" x14ac:dyDescent="0.2">
      <c r="A108" s="185" t="s">
        <v>142</v>
      </c>
      <c r="B108" s="186"/>
      <c r="C108" s="186"/>
      <c r="D108" s="178">
        <v>6500</v>
      </c>
      <c r="E108" s="187">
        <f t="shared" si="4"/>
        <v>6500</v>
      </c>
      <c r="F108" s="92"/>
      <c r="G108" s="92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107"/>
    </row>
    <row r="109" spans="1:47" s="9" customFormat="1" ht="15" x14ac:dyDescent="0.2">
      <c r="A109" s="185" t="s">
        <v>143</v>
      </c>
      <c r="B109" s="186"/>
      <c r="C109" s="186"/>
      <c r="D109" s="178">
        <v>25400</v>
      </c>
      <c r="E109" s="187">
        <f t="shared" si="4"/>
        <v>25400</v>
      </c>
      <c r="F109" s="92"/>
      <c r="G109" s="92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107"/>
    </row>
    <row r="110" spans="1:47" s="9" customFormat="1" ht="15" x14ac:dyDescent="0.2">
      <c r="A110" s="185" t="s">
        <v>45</v>
      </c>
      <c r="B110" s="186"/>
      <c r="C110" s="186"/>
      <c r="D110" s="186">
        <v>76000</v>
      </c>
      <c r="E110" s="187">
        <f t="shared" si="4"/>
        <v>76000</v>
      </c>
      <c r="F110" s="92"/>
      <c r="G110" s="92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107"/>
    </row>
    <row r="111" spans="1:47" s="9" customFormat="1" ht="15" x14ac:dyDescent="0.2">
      <c r="A111" s="185" t="s">
        <v>96</v>
      </c>
      <c r="B111" s="186"/>
      <c r="C111" s="186"/>
      <c r="D111" s="186">
        <v>100000</v>
      </c>
      <c r="E111" s="187">
        <f t="shared" si="4"/>
        <v>100000</v>
      </c>
      <c r="F111" s="92"/>
      <c r="G111" s="92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107"/>
    </row>
    <row r="112" spans="1:47" s="9" customFormat="1" ht="15" x14ac:dyDescent="0.2">
      <c r="A112" s="185" t="s">
        <v>98</v>
      </c>
      <c r="B112" s="186"/>
      <c r="C112" s="186"/>
      <c r="D112" s="186">
        <v>200000</v>
      </c>
      <c r="E112" s="187">
        <f t="shared" si="4"/>
        <v>200000</v>
      </c>
      <c r="F112" s="92"/>
      <c r="G112" s="92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107"/>
    </row>
    <row r="113" spans="1:47" s="9" customFormat="1" ht="15" x14ac:dyDescent="0.2">
      <c r="A113" s="185" t="s">
        <v>56</v>
      </c>
      <c r="B113" s="186"/>
      <c r="C113" s="186"/>
      <c r="D113" s="186">
        <v>150000</v>
      </c>
      <c r="E113" s="187">
        <f t="shared" si="4"/>
        <v>150000</v>
      </c>
      <c r="F113" s="92"/>
      <c r="G113" s="92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107"/>
    </row>
    <row r="114" spans="1:47" s="20" customFormat="1" ht="15" x14ac:dyDescent="0.2">
      <c r="A114" s="185" t="s">
        <v>144</v>
      </c>
      <c r="B114" s="186"/>
      <c r="C114" s="186"/>
      <c r="D114" s="186">
        <v>243580</v>
      </c>
      <c r="E114" s="186">
        <f t="shared" si="4"/>
        <v>243580</v>
      </c>
      <c r="F114" s="92"/>
      <c r="G114" s="92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</row>
    <row r="115" spans="1:47" s="20" customFormat="1" ht="15" x14ac:dyDescent="0.2">
      <c r="A115" s="143"/>
      <c r="B115" s="98"/>
      <c r="C115" s="98"/>
      <c r="D115" s="98"/>
      <c r="E115" s="98"/>
      <c r="F115" s="92"/>
      <c r="G115" s="92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</row>
    <row r="116" spans="1:47" s="20" customFormat="1" ht="15" x14ac:dyDescent="0.2">
      <c r="A116" s="120" t="s">
        <v>4</v>
      </c>
      <c r="B116" s="4">
        <f>SUM(B103:B115)</f>
        <v>2560000</v>
      </c>
      <c r="C116" s="4">
        <f>SUM(C103:C115)</f>
        <v>722520</v>
      </c>
      <c r="D116" s="4">
        <f>SUM(D103:D115)</f>
        <v>1271480</v>
      </c>
      <c r="E116" s="4">
        <f>SUM(E103:E115)</f>
        <v>4554000</v>
      </c>
      <c r="F116" s="92"/>
      <c r="G116" s="192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</row>
    <row r="117" spans="1:47" s="20" customFormat="1" ht="15" x14ac:dyDescent="0.2">
      <c r="A117" s="145"/>
      <c r="B117" s="146"/>
      <c r="C117" s="146"/>
      <c r="D117" s="146"/>
      <c r="E117" s="146"/>
      <c r="F117" s="92"/>
      <c r="G117" s="92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</row>
    <row r="118" spans="1:47" s="197" customFormat="1" ht="15" x14ac:dyDescent="0.2">
      <c r="A118" s="185"/>
      <c r="B118" s="186"/>
      <c r="C118" s="186"/>
      <c r="D118" s="186"/>
      <c r="E118" s="186"/>
      <c r="F118" s="130"/>
      <c r="G118" s="130"/>
      <c r="H118" s="131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96"/>
    </row>
    <row r="119" spans="1:47" s="197" customFormat="1" ht="15" x14ac:dyDescent="0.2">
      <c r="A119" s="199" t="s">
        <v>102</v>
      </c>
      <c r="B119" s="98"/>
      <c r="C119" s="98"/>
      <c r="D119" s="98"/>
      <c r="E119" s="98">
        <v>4554000</v>
      </c>
      <c r="F119" s="130"/>
      <c r="G119" s="130"/>
      <c r="H119" s="131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96"/>
    </row>
    <row r="120" spans="1:47" s="197" customFormat="1" ht="15" x14ac:dyDescent="0.2">
      <c r="A120" s="120" t="s">
        <v>5</v>
      </c>
      <c r="B120" s="4"/>
      <c r="C120" s="4"/>
      <c r="D120" s="4"/>
      <c r="E120" s="4">
        <f>SUM(E118:E119)</f>
        <v>4554000</v>
      </c>
      <c r="F120" s="130"/>
      <c r="G120" s="130"/>
      <c r="H120" s="131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96"/>
    </row>
    <row r="121" spans="1:47" s="197" customFormat="1" ht="15" x14ac:dyDescent="0.2">
      <c r="A121" s="122" t="s">
        <v>6</v>
      </c>
      <c r="B121" s="79"/>
      <c r="C121" s="79"/>
      <c r="D121" s="79"/>
      <c r="E121" s="79">
        <f>E120-E116</f>
        <v>0</v>
      </c>
      <c r="F121" s="130"/>
      <c r="G121" s="130"/>
      <c r="H121" s="131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96"/>
    </row>
    <row r="122" spans="1:47" s="197" customFormat="1" ht="15" x14ac:dyDescent="0.2">
      <c r="A122" s="127"/>
      <c r="B122" s="137"/>
      <c r="C122" s="137"/>
      <c r="D122" s="137"/>
      <c r="E122" s="137"/>
      <c r="F122" s="130"/>
      <c r="G122" s="130"/>
      <c r="H122" s="131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96"/>
    </row>
    <row r="123" spans="1:47" s="9" customFormat="1" ht="15" x14ac:dyDescent="0.2">
      <c r="A123" s="117" t="s">
        <v>91</v>
      </c>
      <c r="B123" s="144"/>
      <c r="C123" s="144"/>
      <c r="D123" s="144"/>
      <c r="E123" s="144"/>
      <c r="F123" s="92"/>
      <c r="G123" s="92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107"/>
    </row>
    <row r="124" spans="1:47" s="9" customFormat="1" ht="38.25" x14ac:dyDescent="0.2">
      <c r="A124" s="118" t="s">
        <v>0</v>
      </c>
      <c r="B124" s="40" t="s">
        <v>1</v>
      </c>
      <c r="C124" s="40" t="s">
        <v>20</v>
      </c>
      <c r="D124" s="41" t="s">
        <v>68</v>
      </c>
      <c r="E124" s="82" t="s">
        <v>69</v>
      </c>
      <c r="F124" s="92"/>
      <c r="G124" s="92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107"/>
    </row>
    <row r="125" spans="1:47" s="9" customFormat="1" ht="15" x14ac:dyDescent="0.2">
      <c r="A125" s="143" t="s">
        <v>82</v>
      </c>
      <c r="B125" s="141">
        <v>10656000</v>
      </c>
      <c r="C125" s="141">
        <f>B125*0.285</f>
        <v>3036959.9999999995</v>
      </c>
      <c r="D125" s="98"/>
      <c r="E125" s="126">
        <f t="shared" ref="E125:E144" si="5">SUM(B125:D125)</f>
        <v>13692960</v>
      </c>
      <c r="F125" s="92"/>
      <c r="G125" s="92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107"/>
    </row>
    <row r="126" spans="1:47" s="9" customFormat="1" ht="15" x14ac:dyDescent="0.2">
      <c r="A126" s="143" t="s">
        <v>119</v>
      </c>
      <c r="B126" s="141">
        <v>1296000</v>
      </c>
      <c r="C126" s="141">
        <f>B126*0.357</f>
        <v>462672</v>
      </c>
      <c r="D126" s="141"/>
      <c r="E126" s="167">
        <f t="shared" si="5"/>
        <v>1758672</v>
      </c>
      <c r="F126" s="92"/>
      <c r="G126" s="92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107"/>
    </row>
    <row r="127" spans="1:47" s="9" customFormat="1" ht="15" x14ac:dyDescent="0.2">
      <c r="A127" s="143" t="s">
        <v>100</v>
      </c>
      <c r="B127" s="141"/>
      <c r="C127" s="141"/>
      <c r="D127" s="98">
        <v>72000</v>
      </c>
      <c r="E127" s="126">
        <f t="shared" si="5"/>
        <v>72000</v>
      </c>
      <c r="F127" s="92"/>
      <c r="G127" s="92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107"/>
    </row>
    <row r="128" spans="1:47" s="9" customFormat="1" ht="15" x14ac:dyDescent="0.2">
      <c r="A128" s="143" t="s">
        <v>72</v>
      </c>
      <c r="B128" s="98"/>
      <c r="C128" s="98"/>
      <c r="D128" s="98">
        <v>136368</v>
      </c>
      <c r="E128" s="126">
        <f t="shared" si="5"/>
        <v>136368</v>
      </c>
      <c r="F128" s="92"/>
      <c r="G128" s="92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107"/>
    </row>
    <row r="129" spans="1:47" s="9" customFormat="1" ht="15" x14ac:dyDescent="0.2">
      <c r="A129" s="143" t="s">
        <v>27</v>
      </c>
      <c r="B129" s="98"/>
      <c r="C129" s="98"/>
      <c r="D129" s="141">
        <v>100000</v>
      </c>
      <c r="E129" s="126">
        <f t="shared" si="5"/>
        <v>100000</v>
      </c>
      <c r="F129" s="92"/>
      <c r="G129" s="92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107"/>
    </row>
    <row r="130" spans="1:47" s="9" customFormat="1" ht="15" x14ac:dyDescent="0.2">
      <c r="A130" s="143" t="s">
        <v>58</v>
      </c>
      <c r="B130" s="98"/>
      <c r="C130" s="98"/>
      <c r="D130" s="98">
        <v>100000</v>
      </c>
      <c r="E130" s="126">
        <f t="shared" si="5"/>
        <v>100000</v>
      </c>
      <c r="F130" s="92"/>
      <c r="G130" s="92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107"/>
    </row>
    <row r="131" spans="1:47" s="9" customFormat="1" ht="15" x14ac:dyDescent="0.2">
      <c r="A131" s="143" t="s">
        <v>49</v>
      </c>
      <c r="B131" s="98"/>
      <c r="C131" s="98"/>
      <c r="D131" s="98">
        <v>85000</v>
      </c>
      <c r="E131" s="126">
        <f t="shared" si="5"/>
        <v>85000</v>
      </c>
      <c r="F131" s="92"/>
      <c r="G131" s="92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107"/>
    </row>
    <row r="132" spans="1:47" s="9" customFormat="1" ht="15" x14ac:dyDescent="0.2">
      <c r="A132" s="185" t="s">
        <v>92</v>
      </c>
      <c r="B132" s="186"/>
      <c r="C132" s="186"/>
      <c r="D132" s="186">
        <v>5600000</v>
      </c>
      <c r="E132" s="187">
        <f t="shared" si="5"/>
        <v>5600000</v>
      </c>
      <c r="F132" s="92"/>
      <c r="G132" s="92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107"/>
    </row>
    <row r="133" spans="1:47" s="9" customFormat="1" ht="15" x14ac:dyDescent="0.2">
      <c r="A133" s="185" t="s">
        <v>93</v>
      </c>
      <c r="B133" s="186"/>
      <c r="C133" s="186"/>
      <c r="D133" s="186">
        <v>6350000</v>
      </c>
      <c r="E133" s="187">
        <f t="shared" si="5"/>
        <v>6350000</v>
      </c>
      <c r="F133" s="92"/>
      <c r="G133" s="92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107"/>
    </row>
    <row r="134" spans="1:47" s="9" customFormat="1" ht="15" x14ac:dyDescent="0.2">
      <c r="A134" s="143" t="s">
        <v>94</v>
      </c>
      <c r="B134" s="98"/>
      <c r="C134" s="98"/>
      <c r="D134" s="98">
        <v>1700000</v>
      </c>
      <c r="E134" s="126">
        <f t="shared" si="5"/>
        <v>1700000</v>
      </c>
      <c r="F134" s="92"/>
      <c r="G134" s="92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107"/>
    </row>
    <row r="135" spans="1:47" s="9" customFormat="1" ht="15" x14ac:dyDescent="0.2">
      <c r="A135" s="143" t="s">
        <v>95</v>
      </c>
      <c r="B135" s="98"/>
      <c r="C135" s="98"/>
      <c r="D135" s="98">
        <v>1600000</v>
      </c>
      <c r="E135" s="126">
        <f t="shared" si="5"/>
        <v>1600000</v>
      </c>
      <c r="F135" s="92"/>
      <c r="G135" s="92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107"/>
    </row>
    <row r="136" spans="1:47" s="9" customFormat="1" ht="15" x14ac:dyDescent="0.2">
      <c r="A136" s="143" t="s">
        <v>45</v>
      </c>
      <c r="B136" s="98"/>
      <c r="C136" s="98"/>
      <c r="D136" s="98">
        <v>850000</v>
      </c>
      <c r="E136" s="126">
        <f t="shared" si="5"/>
        <v>850000</v>
      </c>
      <c r="F136" s="92"/>
      <c r="G136" s="92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107"/>
    </row>
    <row r="137" spans="1:47" s="9" customFormat="1" ht="15" x14ac:dyDescent="0.2">
      <c r="A137" s="143" t="s">
        <v>111</v>
      </c>
      <c r="B137" s="98"/>
      <c r="C137" s="98"/>
      <c r="D137" s="98">
        <v>290000</v>
      </c>
      <c r="E137" s="126">
        <f t="shared" si="5"/>
        <v>290000</v>
      </c>
      <c r="F137" s="92"/>
      <c r="G137" s="92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107"/>
    </row>
    <row r="138" spans="1:47" s="9" customFormat="1" ht="15" x14ac:dyDescent="0.2">
      <c r="A138" s="143" t="s">
        <v>96</v>
      </c>
      <c r="B138" s="98"/>
      <c r="C138" s="98"/>
      <c r="D138" s="98">
        <v>160000</v>
      </c>
      <c r="E138" s="126">
        <f t="shared" si="5"/>
        <v>160000</v>
      </c>
      <c r="F138" s="92"/>
      <c r="G138" s="92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107"/>
    </row>
    <row r="139" spans="1:47" s="9" customFormat="1" ht="15" x14ac:dyDescent="0.2">
      <c r="A139" s="143" t="s">
        <v>97</v>
      </c>
      <c r="B139" s="98"/>
      <c r="C139" s="98"/>
      <c r="D139" s="98">
        <v>50000</v>
      </c>
      <c r="E139" s="126">
        <f t="shared" si="5"/>
        <v>50000</v>
      </c>
      <c r="F139" s="92"/>
      <c r="G139" s="92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107"/>
    </row>
    <row r="140" spans="1:47" s="9" customFormat="1" ht="15" x14ac:dyDescent="0.2">
      <c r="A140" s="143" t="s">
        <v>98</v>
      </c>
      <c r="B140" s="98"/>
      <c r="C140" s="98"/>
      <c r="D140" s="98">
        <v>200000</v>
      </c>
      <c r="E140" s="126">
        <f t="shared" si="5"/>
        <v>200000</v>
      </c>
      <c r="F140" s="92"/>
      <c r="G140" s="92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107"/>
    </row>
    <row r="141" spans="1:47" s="9" customFormat="1" ht="15" x14ac:dyDescent="0.2">
      <c r="A141" s="143" t="s">
        <v>99</v>
      </c>
      <c r="B141" s="98"/>
      <c r="C141" s="98"/>
      <c r="D141" s="98">
        <v>45000</v>
      </c>
      <c r="E141" s="126">
        <f t="shared" si="5"/>
        <v>45000</v>
      </c>
      <c r="F141" s="92"/>
      <c r="G141" s="92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107"/>
    </row>
    <row r="142" spans="1:47" s="9" customFormat="1" ht="15" x14ac:dyDescent="0.2">
      <c r="A142" s="143" t="s">
        <v>112</v>
      </c>
      <c r="B142" s="98"/>
      <c r="C142" s="98"/>
      <c r="D142" s="28">
        <v>810000</v>
      </c>
      <c r="E142" s="126">
        <f t="shared" si="5"/>
        <v>810000</v>
      </c>
      <c r="F142" s="92"/>
      <c r="G142" s="92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107"/>
    </row>
    <row r="143" spans="1:47" s="9" customFormat="1" ht="15" x14ac:dyDescent="0.2">
      <c r="A143" s="185" t="s">
        <v>139</v>
      </c>
      <c r="B143" s="186"/>
      <c r="C143" s="186"/>
      <c r="D143" s="190">
        <v>5000000</v>
      </c>
      <c r="E143" s="187">
        <f t="shared" si="5"/>
        <v>5000000</v>
      </c>
      <c r="F143" s="92"/>
      <c r="G143" s="92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107"/>
    </row>
    <row r="144" spans="1:47" s="9" customFormat="1" ht="15" x14ac:dyDescent="0.2">
      <c r="A144" s="119" t="s">
        <v>114</v>
      </c>
      <c r="B144" s="95"/>
      <c r="C144" s="95"/>
      <c r="D144" s="116">
        <v>5000000</v>
      </c>
      <c r="E144" s="96">
        <f t="shared" si="5"/>
        <v>5000000</v>
      </c>
      <c r="F144" s="92"/>
      <c r="G144" s="36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107"/>
    </row>
    <row r="145" spans="1:47" s="9" customFormat="1" ht="15" x14ac:dyDescent="0.2">
      <c r="A145" s="199"/>
      <c r="B145" s="200"/>
      <c r="C145" s="200"/>
      <c r="D145" s="201"/>
      <c r="E145" s="202"/>
      <c r="F145" s="92"/>
      <c r="G145" s="92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107"/>
    </row>
    <row r="146" spans="1:47" s="9" customFormat="1" ht="15" x14ac:dyDescent="0.2">
      <c r="A146" s="120" t="s">
        <v>4</v>
      </c>
      <c r="B146" s="4">
        <f>SUM(B125:B145)</f>
        <v>11952000</v>
      </c>
      <c r="C146" s="4">
        <f>SUM(C125:C145)</f>
        <v>3499631.9999999995</v>
      </c>
      <c r="D146" s="4">
        <f>SUM(D125:D145)</f>
        <v>28148368</v>
      </c>
      <c r="E146" s="4">
        <f>SUM(E125:E145)</f>
        <v>43600000</v>
      </c>
      <c r="F146" s="92"/>
      <c r="G146" s="92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107"/>
    </row>
    <row r="147" spans="1:47" s="9" customFormat="1" ht="15" x14ac:dyDescent="0.2">
      <c r="A147" s="143"/>
      <c r="B147" s="98"/>
      <c r="C147" s="98"/>
      <c r="D147" s="98"/>
      <c r="E147" s="151"/>
      <c r="F147" s="92"/>
      <c r="G147" s="92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107"/>
    </row>
    <row r="148" spans="1:47" s="32" customFormat="1" ht="25.5" x14ac:dyDescent="0.2">
      <c r="A148" s="145"/>
      <c r="B148" s="146"/>
      <c r="C148" s="146"/>
      <c r="D148" s="146"/>
      <c r="E148" s="89" t="s">
        <v>70</v>
      </c>
      <c r="F148" s="92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</row>
    <row r="149" spans="1:47" s="32" customFormat="1" x14ac:dyDescent="0.2">
      <c r="A149" s="143" t="s">
        <v>101</v>
      </c>
      <c r="B149" s="98"/>
      <c r="C149" s="98"/>
      <c r="D149" s="98"/>
      <c r="E149" s="98">
        <v>1700000</v>
      </c>
      <c r="F149" s="92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</row>
    <row r="150" spans="1:47" s="32" customFormat="1" x14ac:dyDescent="0.2">
      <c r="A150" s="143" t="s">
        <v>113</v>
      </c>
      <c r="B150" s="98"/>
      <c r="C150" s="98"/>
      <c r="D150" s="98"/>
      <c r="E150" s="98">
        <v>6100000</v>
      </c>
      <c r="F150" s="92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</row>
    <row r="151" spans="1:47" s="32" customFormat="1" ht="25.5" x14ac:dyDescent="0.2">
      <c r="A151" s="185" t="s">
        <v>140</v>
      </c>
      <c r="B151" s="186"/>
      <c r="C151" s="186"/>
      <c r="D151" s="186"/>
      <c r="E151" s="186">
        <v>5000000</v>
      </c>
      <c r="F151" s="92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</row>
    <row r="152" spans="1:47" s="32" customFormat="1" x14ac:dyDescent="0.2">
      <c r="A152" s="199" t="s">
        <v>102</v>
      </c>
      <c r="B152" s="200"/>
      <c r="C152" s="200"/>
      <c r="D152" s="200"/>
      <c r="E152" s="200">
        <v>30800000</v>
      </c>
      <c r="F152" s="92"/>
      <c r="G152" s="34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</row>
    <row r="153" spans="1:47" s="68" customFormat="1" x14ac:dyDescent="0.2">
      <c r="A153" s="120" t="s">
        <v>5</v>
      </c>
      <c r="B153" s="4"/>
      <c r="C153" s="4"/>
      <c r="D153" s="4"/>
      <c r="E153" s="4">
        <f>SUM(E149:E152)</f>
        <v>43600000</v>
      </c>
      <c r="F153" s="94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</row>
    <row r="154" spans="1:47" s="35" customFormat="1" x14ac:dyDescent="0.2">
      <c r="A154" s="123"/>
      <c r="B154" s="36"/>
      <c r="C154" s="36"/>
      <c r="D154" s="36"/>
      <c r="E154" s="36"/>
      <c r="F154" s="94"/>
    </row>
    <row r="155" spans="1:47" s="78" customFormat="1" x14ac:dyDescent="0.2">
      <c r="A155" s="122" t="s">
        <v>6</v>
      </c>
      <c r="B155" s="79"/>
      <c r="C155" s="79"/>
      <c r="D155" s="79"/>
      <c r="E155" s="79">
        <f>E153-E146</f>
        <v>0</v>
      </c>
      <c r="F155" s="48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</row>
    <row r="156" spans="1:47" s="129" customFormat="1" x14ac:dyDescent="0.2">
      <c r="A156" s="127"/>
      <c r="B156" s="137"/>
      <c r="C156" s="137"/>
      <c r="D156" s="137"/>
      <c r="E156" s="137"/>
      <c r="F156" s="128"/>
    </row>
    <row r="157" spans="1:47" s="35" customFormat="1" x14ac:dyDescent="0.2">
      <c r="A157" s="123"/>
      <c r="B157" s="36"/>
      <c r="C157" s="36"/>
      <c r="D157" s="36"/>
      <c r="E157" s="36"/>
      <c r="F157" s="48"/>
    </row>
    <row r="158" spans="1:47" s="67" customFormat="1" ht="15" x14ac:dyDescent="0.2">
      <c r="A158" s="117" t="s">
        <v>75</v>
      </c>
      <c r="B158" s="144"/>
      <c r="C158" s="144"/>
      <c r="D158" s="144"/>
      <c r="E158" s="144"/>
      <c r="F158" s="92"/>
      <c r="G158" s="92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</row>
    <row r="159" spans="1:47" s="75" customFormat="1" ht="38.25" x14ac:dyDescent="0.2">
      <c r="A159" s="118" t="s">
        <v>0</v>
      </c>
      <c r="B159" s="40" t="s">
        <v>1</v>
      </c>
      <c r="C159" s="40" t="s">
        <v>20</v>
      </c>
      <c r="D159" s="41" t="s">
        <v>68</v>
      </c>
      <c r="E159" s="82" t="s">
        <v>69</v>
      </c>
      <c r="F159" s="92"/>
      <c r="G159" s="92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</row>
    <row r="160" spans="1:47" s="45" customFormat="1" ht="15" x14ac:dyDescent="0.2">
      <c r="A160" s="157" t="s">
        <v>73</v>
      </c>
      <c r="B160" s="167">
        <v>3024000</v>
      </c>
      <c r="C160" s="141">
        <f>B160*0.285</f>
        <v>861839.99999999988</v>
      </c>
      <c r="D160" s="167"/>
      <c r="E160" s="167">
        <f>SUM(B160:D160)</f>
        <v>3885840</v>
      </c>
      <c r="F160" s="92"/>
      <c r="G160" s="92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106"/>
    </row>
    <row r="161" spans="1:47" s="9" customFormat="1" ht="15" x14ac:dyDescent="0.2">
      <c r="A161" s="143" t="s">
        <v>17</v>
      </c>
      <c r="B161" s="141">
        <v>1395000</v>
      </c>
      <c r="C161" s="141">
        <f>B161*0.285</f>
        <v>397574.99999999994</v>
      </c>
      <c r="D161" s="141"/>
      <c r="E161" s="167">
        <f t="shared" ref="E161:E173" si="6">SUM(B161:D161)</f>
        <v>1792575</v>
      </c>
      <c r="F161" s="92"/>
      <c r="G161" s="92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107"/>
    </row>
    <row r="162" spans="1:47" s="9" customFormat="1" ht="15" x14ac:dyDescent="0.2">
      <c r="A162" s="143" t="s">
        <v>119</v>
      </c>
      <c r="B162" s="141">
        <v>432000</v>
      </c>
      <c r="C162" s="141">
        <f>B162*0.357</f>
        <v>154224</v>
      </c>
      <c r="D162" s="141"/>
      <c r="E162" s="167">
        <f t="shared" si="6"/>
        <v>586224</v>
      </c>
      <c r="F162" s="92"/>
      <c r="G162" s="92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107"/>
    </row>
    <row r="163" spans="1:47" s="9" customFormat="1" ht="15" x14ac:dyDescent="0.2">
      <c r="A163" s="143" t="s">
        <v>119</v>
      </c>
      <c r="B163" s="141">
        <v>144000</v>
      </c>
      <c r="C163" s="141">
        <f>B163*0.357</f>
        <v>51408</v>
      </c>
      <c r="D163" s="141"/>
      <c r="E163" s="167">
        <f t="shared" si="6"/>
        <v>195408</v>
      </c>
      <c r="F163" s="92"/>
      <c r="G163" s="92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107"/>
    </row>
    <row r="164" spans="1:47" s="9" customFormat="1" ht="15" x14ac:dyDescent="0.2">
      <c r="A164" s="185" t="s">
        <v>2</v>
      </c>
      <c r="B164" s="178">
        <v>465000</v>
      </c>
      <c r="C164" s="178">
        <f>B164*0.285</f>
        <v>132525</v>
      </c>
      <c r="D164" s="141"/>
      <c r="E164" s="167">
        <f t="shared" si="6"/>
        <v>597525</v>
      </c>
      <c r="F164" s="92"/>
      <c r="G164" s="92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107"/>
    </row>
    <row r="165" spans="1:47" s="9" customFormat="1" ht="15" x14ac:dyDescent="0.2">
      <c r="A165" s="185" t="s">
        <v>119</v>
      </c>
      <c r="B165" s="178">
        <v>48000</v>
      </c>
      <c r="C165" s="178">
        <f>B165*0.357</f>
        <v>17136</v>
      </c>
      <c r="D165" s="141"/>
      <c r="E165" s="167">
        <f t="shared" si="6"/>
        <v>65136</v>
      </c>
      <c r="F165" s="92"/>
      <c r="G165" s="92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107"/>
    </row>
    <row r="166" spans="1:47" s="9" customFormat="1" ht="15" x14ac:dyDescent="0.2">
      <c r="A166" s="143" t="s">
        <v>54</v>
      </c>
      <c r="B166" s="98"/>
      <c r="C166" s="98"/>
      <c r="D166" s="98">
        <v>80000</v>
      </c>
      <c r="E166" s="126">
        <f t="shared" si="6"/>
        <v>80000</v>
      </c>
      <c r="F166" s="92"/>
      <c r="G166" s="92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107"/>
    </row>
    <row r="167" spans="1:47" s="9" customFormat="1" ht="15" x14ac:dyDescent="0.2">
      <c r="A167" s="143" t="s">
        <v>59</v>
      </c>
      <c r="B167" s="98"/>
      <c r="C167" s="98"/>
      <c r="D167" s="98">
        <v>700000</v>
      </c>
      <c r="E167" s="126">
        <f t="shared" si="6"/>
        <v>700000</v>
      </c>
      <c r="F167" s="92"/>
      <c r="G167" s="92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107"/>
    </row>
    <row r="168" spans="1:47" s="9" customFormat="1" ht="15" x14ac:dyDescent="0.2">
      <c r="A168" s="143" t="s">
        <v>86</v>
      </c>
      <c r="B168" s="98"/>
      <c r="C168" s="98"/>
      <c r="D168" s="98">
        <v>120000</v>
      </c>
      <c r="E168" s="126">
        <f t="shared" si="6"/>
        <v>120000</v>
      </c>
      <c r="F168" s="92"/>
      <c r="G168" s="92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107"/>
    </row>
    <row r="169" spans="1:47" s="9" customFormat="1" ht="15" x14ac:dyDescent="0.2">
      <c r="A169" s="143" t="s">
        <v>34</v>
      </c>
      <c r="B169" s="98"/>
      <c r="C169" s="98"/>
      <c r="D169" s="98">
        <v>70000</v>
      </c>
      <c r="E169" s="126">
        <f t="shared" si="6"/>
        <v>70000</v>
      </c>
      <c r="F169" s="92"/>
      <c r="G169" s="92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107"/>
    </row>
    <row r="170" spans="1:47" s="9" customFormat="1" ht="15" x14ac:dyDescent="0.2">
      <c r="A170" s="143" t="s">
        <v>33</v>
      </c>
      <c r="B170" s="98"/>
      <c r="C170" s="98"/>
      <c r="D170" s="141">
        <v>1500000</v>
      </c>
      <c r="E170" s="126">
        <f t="shared" si="6"/>
        <v>1500000</v>
      </c>
      <c r="F170" s="92"/>
      <c r="G170" s="92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107"/>
    </row>
    <row r="171" spans="1:47" s="9" customFormat="1" ht="15" x14ac:dyDescent="0.2">
      <c r="A171" s="143" t="s">
        <v>43</v>
      </c>
      <c r="B171" s="98"/>
      <c r="C171" s="98"/>
      <c r="D171" s="98">
        <v>200000</v>
      </c>
      <c r="E171" s="126">
        <f t="shared" si="6"/>
        <v>200000</v>
      </c>
      <c r="F171" s="92"/>
      <c r="G171" s="92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107"/>
    </row>
    <row r="172" spans="1:47" s="9" customFormat="1" ht="15" x14ac:dyDescent="0.2">
      <c r="A172" s="143" t="s">
        <v>29</v>
      </c>
      <c r="B172" s="98"/>
      <c r="C172" s="98"/>
      <c r="D172" s="98">
        <v>200000</v>
      </c>
      <c r="E172" s="126">
        <f t="shared" si="6"/>
        <v>200000</v>
      </c>
      <c r="F172" s="92"/>
      <c r="G172" s="92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107"/>
    </row>
    <row r="173" spans="1:47" s="9" customFormat="1" ht="15" x14ac:dyDescent="0.2">
      <c r="A173" s="119" t="s">
        <v>114</v>
      </c>
      <c r="B173" s="98"/>
      <c r="C173" s="98"/>
      <c r="D173" s="95">
        <v>2039000</v>
      </c>
      <c r="E173" s="96">
        <f t="shared" si="6"/>
        <v>2039000</v>
      </c>
      <c r="F173" s="92"/>
      <c r="G173" s="34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107"/>
    </row>
    <row r="174" spans="1:47" s="3" customFormat="1" x14ac:dyDescent="0.2">
      <c r="A174" s="120" t="s">
        <v>4</v>
      </c>
      <c r="B174" s="4">
        <f>SUM(B160:B172)</f>
        <v>5508000</v>
      </c>
      <c r="C174" s="4">
        <f>SUM(C160:C172)</f>
        <v>1614707.9999999998</v>
      </c>
      <c r="D174" s="4">
        <f>SUM(D160:D173)</f>
        <v>4909000</v>
      </c>
      <c r="E174" s="4">
        <f>SUM(E160:E173)</f>
        <v>12031708</v>
      </c>
      <c r="F174" s="48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105"/>
    </row>
    <row r="175" spans="1:47" s="174" customFormat="1" x14ac:dyDescent="0.2">
      <c r="A175" s="172"/>
      <c r="B175" s="173"/>
      <c r="C175" s="173"/>
      <c r="D175" s="173"/>
      <c r="E175" s="173"/>
      <c r="F175" s="128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</row>
    <row r="176" spans="1:47" s="50" customFormat="1" ht="25.5" x14ac:dyDescent="0.2">
      <c r="A176" s="158"/>
      <c r="B176" s="152"/>
      <c r="C176" s="152"/>
      <c r="D176" s="152"/>
      <c r="E176" s="82" t="s">
        <v>70</v>
      </c>
      <c r="F176" s="92"/>
      <c r="G176" s="92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</row>
    <row r="177" spans="1:47" s="9" customFormat="1" ht="15" x14ac:dyDescent="0.2">
      <c r="A177" s="143" t="s">
        <v>60</v>
      </c>
      <c r="B177" s="98"/>
      <c r="C177" s="98"/>
      <c r="D177" s="98"/>
      <c r="E177" s="98">
        <v>250000</v>
      </c>
      <c r="F177" s="92"/>
      <c r="G177" s="92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107"/>
    </row>
    <row r="178" spans="1:47" s="9" customFormat="1" ht="15" x14ac:dyDescent="0.2">
      <c r="A178" s="143" t="s">
        <v>25</v>
      </c>
      <c r="B178" s="98"/>
      <c r="C178" s="98"/>
      <c r="D178" s="98"/>
      <c r="E178" s="98">
        <v>300000</v>
      </c>
      <c r="F178" s="92"/>
      <c r="G178" s="92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107"/>
    </row>
    <row r="179" spans="1:47" s="183" customFormat="1" ht="15" x14ac:dyDescent="0.2">
      <c r="A179" s="185" t="s">
        <v>55</v>
      </c>
      <c r="B179" s="186"/>
      <c r="C179" s="186"/>
      <c r="D179" s="178"/>
      <c r="E179" s="190">
        <v>6600000</v>
      </c>
      <c r="F179" s="180"/>
      <c r="G179" s="180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2"/>
    </row>
    <row r="180" spans="1:47" s="9" customFormat="1" ht="15" x14ac:dyDescent="0.2">
      <c r="A180" s="143" t="s">
        <v>90</v>
      </c>
      <c r="B180" s="98"/>
      <c r="C180" s="98"/>
      <c r="D180" s="141"/>
      <c r="E180" s="28">
        <v>210000</v>
      </c>
      <c r="F180" s="92"/>
      <c r="G180" s="92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107"/>
    </row>
    <row r="181" spans="1:47" s="9" customFormat="1" ht="15" x14ac:dyDescent="0.2">
      <c r="A181" s="143" t="s">
        <v>61</v>
      </c>
      <c r="B181" s="98"/>
      <c r="C181" s="98"/>
      <c r="D181" s="98"/>
      <c r="E181" s="98">
        <v>2200000</v>
      </c>
      <c r="F181" s="92"/>
      <c r="G181" s="92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107"/>
    </row>
    <row r="182" spans="1:47" s="9" customFormat="1" ht="15" x14ac:dyDescent="0.2">
      <c r="A182" s="143" t="s">
        <v>26</v>
      </c>
      <c r="B182" s="98"/>
      <c r="C182" s="98"/>
      <c r="D182" s="98"/>
      <c r="E182" s="98">
        <v>2500000</v>
      </c>
      <c r="F182" s="92"/>
      <c r="G182" s="92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107"/>
    </row>
    <row r="183" spans="1:47" s="3" customFormat="1" x14ac:dyDescent="0.2">
      <c r="A183" s="120" t="s">
        <v>5</v>
      </c>
      <c r="B183" s="4"/>
      <c r="C183" s="4"/>
      <c r="D183" s="4"/>
      <c r="E183" s="4">
        <f>SUM(E177:E182)</f>
        <v>12060000</v>
      </c>
      <c r="F183" s="48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105"/>
    </row>
    <row r="184" spans="1:47" s="78" customFormat="1" x14ac:dyDescent="0.2">
      <c r="A184" s="122" t="s">
        <v>6</v>
      </c>
      <c r="B184" s="79"/>
      <c r="C184" s="79"/>
      <c r="D184" s="79"/>
      <c r="E184" s="79">
        <f>E183-E174</f>
        <v>28292</v>
      </c>
      <c r="F184" s="48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</row>
    <row r="185" spans="1:47" s="171" customFormat="1" x14ac:dyDescent="0.2">
      <c r="A185" s="169"/>
      <c r="B185" s="170"/>
      <c r="C185" s="170"/>
      <c r="D185" s="170"/>
      <c r="E185" s="170"/>
      <c r="F185" s="48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</row>
    <row r="186" spans="1:47" s="50" customFormat="1" ht="15" x14ac:dyDescent="0.2">
      <c r="A186" s="158"/>
      <c r="B186" s="152"/>
      <c r="C186" s="152"/>
      <c r="D186" s="152"/>
      <c r="E186" s="152"/>
      <c r="F186" s="92"/>
      <c r="G186" s="92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</row>
    <row r="187" spans="1:47" s="50" customFormat="1" ht="25.5" x14ac:dyDescent="0.2">
      <c r="A187" s="117" t="s">
        <v>121</v>
      </c>
      <c r="B187" s="144"/>
      <c r="C187" s="144"/>
      <c r="D187" s="144"/>
      <c r="E187" s="144"/>
      <c r="F187" s="92"/>
      <c r="G187" s="92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</row>
    <row r="188" spans="1:47" s="50" customFormat="1" ht="38.25" x14ac:dyDescent="0.2">
      <c r="A188" s="118" t="s">
        <v>0</v>
      </c>
      <c r="B188" s="40" t="s">
        <v>1</v>
      </c>
      <c r="C188" s="40" t="s">
        <v>20</v>
      </c>
      <c r="D188" s="41" t="s">
        <v>68</v>
      </c>
      <c r="E188" s="82" t="s">
        <v>69</v>
      </c>
      <c r="F188" s="92"/>
      <c r="G188" s="92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</row>
    <row r="189" spans="1:47" s="50" customFormat="1" ht="15" x14ac:dyDescent="0.2">
      <c r="A189" s="157" t="s">
        <v>117</v>
      </c>
      <c r="B189" s="167">
        <v>4692000</v>
      </c>
      <c r="C189" s="141">
        <f>B189*0.285</f>
        <v>1337220</v>
      </c>
      <c r="D189" s="167"/>
      <c r="E189" s="167">
        <f>SUM(B189:D189)</f>
        <v>6029220</v>
      </c>
      <c r="F189" s="92"/>
      <c r="G189" s="92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</row>
    <row r="190" spans="1:47" s="50" customFormat="1" ht="15" x14ac:dyDescent="0.2">
      <c r="A190" s="143" t="s">
        <v>119</v>
      </c>
      <c r="B190" s="141">
        <v>648000</v>
      </c>
      <c r="C190" s="141">
        <f>B190*0.357</f>
        <v>231336</v>
      </c>
      <c r="D190" s="141"/>
      <c r="E190" s="167">
        <f t="shared" ref="E190:E203" si="7">SUM(B190:D190)</f>
        <v>879336</v>
      </c>
      <c r="F190" s="92"/>
      <c r="G190" s="92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</row>
    <row r="191" spans="1:47" s="50" customFormat="1" ht="15" x14ac:dyDescent="0.2">
      <c r="A191" s="143" t="s">
        <v>42</v>
      </c>
      <c r="B191" s="98"/>
      <c r="C191" s="98"/>
      <c r="D191" s="98">
        <v>150000</v>
      </c>
      <c r="E191" s="126">
        <f t="shared" si="7"/>
        <v>150000</v>
      </c>
      <c r="F191" s="92"/>
      <c r="G191" s="92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</row>
    <row r="192" spans="1:47" s="50" customFormat="1" ht="15" x14ac:dyDescent="0.2">
      <c r="A192" s="143" t="s">
        <v>118</v>
      </c>
      <c r="B192" s="98"/>
      <c r="C192" s="98"/>
      <c r="D192" s="98">
        <v>131000</v>
      </c>
      <c r="E192" s="126">
        <f t="shared" si="7"/>
        <v>131000</v>
      </c>
      <c r="F192" s="92"/>
      <c r="G192" s="92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</row>
    <row r="193" spans="1:47" s="50" customFormat="1" ht="15" x14ac:dyDescent="0.2">
      <c r="A193" s="143" t="s">
        <v>120</v>
      </c>
      <c r="B193" s="98"/>
      <c r="C193" s="98"/>
      <c r="D193" s="98">
        <v>120000</v>
      </c>
      <c r="E193" s="126">
        <f t="shared" si="7"/>
        <v>120000</v>
      </c>
      <c r="F193" s="92"/>
      <c r="G193" s="92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</row>
    <row r="194" spans="1:47" s="50" customFormat="1" ht="15" x14ac:dyDescent="0.2">
      <c r="A194" s="143" t="s">
        <v>46</v>
      </c>
      <c r="B194" s="98"/>
      <c r="C194" s="98"/>
      <c r="D194" s="98">
        <v>90000</v>
      </c>
      <c r="E194" s="126">
        <f t="shared" si="7"/>
        <v>90000</v>
      </c>
      <c r="F194" s="92"/>
      <c r="G194" s="92"/>
      <c r="H194" s="99"/>
      <c r="I194" s="99"/>
      <c r="J194" s="99" t="s">
        <v>115</v>
      </c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</row>
    <row r="195" spans="1:47" s="188" customFormat="1" ht="15" x14ac:dyDescent="0.2">
      <c r="A195" s="185" t="s">
        <v>124</v>
      </c>
      <c r="B195" s="178">
        <v>1326000</v>
      </c>
      <c r="C195" s="178">
        <v>358020</v>
      </c>
      <c r="D195" s="186"/>
      <c r="E195" s="187">
        <f t="shared" ref="E195:E202" si="8">SUM(B195:D195)</f>
        <v>1684020</v>
      </c>
      <c r="F195" s="180"/>
      <c r="G195" s="180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</row>
    <row r="196" spans="1:47" s="188" customFormat="1" ht="15" x14ac:dyDescent="0.2">
      <c r="A196" s="185" t="s">
        <v>125</v>
      </c>
      <c r="B196" s="178">
        <v>192000</v>
      </c>
      <c r="C196" s="178">
        <v>67000</v>
      </c>
      <c r="D196" s="186"/>
      <c r="E196" s="187">
        <f t="shared" si="8"/>
        <v>259000</v>
      </c>
      <c r="F196" s="180"/>
      <c r="G196" s="180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1:47" s="50" customFormat="1" ht="15" x14ac:dyDescent="0.2">
      <c r="A197" s="143" t="s">
        <v>42</v>
      </c>
      <c r="B197" s="98"/>
      <c r="C197" s="98"/>
      <c r="D197" s="98">
        <v>40000</v>
      </c>
      <c r="E197" s="126">
        <f t="shared" si="8"/>
        <v>40000</v>
      </c>
      <c r="F197" s="92"/>
      <c r="G197" s="92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</row>
    <row r="198" spans="1:47" s="188" customFormat="1" ht="25.5" x14ac:dyDescent="0.2">
      <c r="A198" s="185" t="s">
        <v>127</v>
      </c>
      <c r="B198" s="186"/>
      <c r="C198" s="186"/>
      <c r="D198" s="186">
        <v>140000</v>
      </c>
      <c r="E198" s="187">
        <f t="shared" si="8"/>
        <v>140000</v>
      </c>
      <c r="F198" s="180"/>
      <c r="G198" s="180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</row>
    <row r="199" spans="1:47" s="188" customFormat="1" ht="15" x14ac:dyDescent="0.2">
      <c r="A199" s="185" t="s">
        <v>123</v>
      </c>
      <c r="B199" s="178">
        <v>4200000</v>
      </c>
      <c r="C199" s="178">
        <v>1134000</v>
      </c>
      <c r="D199" s="186"/>
      <c r="E199" s="187">
        <f t="shared" si="8"/>
        <v>5334000</v>
      </c>
      <c r="F199" s="180"/>
      <c r="G199" s="180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</row>
    <row r="200" spans="1:47" s="188" customFormat="1" ht="15" x14ac:dyDescent="0.2">
      <c r="A200" s="185" t="s">
        <v>126</v>
      </c>
      <c r="B200" s="178">
        <v>624000</v>
      </c>
      <c r="C200" s="178">
        <v>220000</v>
      </c>
      <c r="D200" s="186"/>
      <c r="E200" s="187">
        <f t="shared" si="8"/>
        <v>844000</v>
      </c>
      <c r="F200" s="180"/>
      <c r="G200" s="180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</row>
    <row r="201" spans="1:47" s="50" customFormat="1" ht="15" x14ac:dyDescent="0.2">
      <c r="A201" s="143" t="s">
        <v>42</v>
      </c>
      <c r="B201" s="98"/>
      <c r="C201" s="98"/>
      <c r="D201" s="98">
        <v>90000</v>
      </c>
      <c r="E201" s="126">
        <f t="shared" si="8"/>
        <v>90000</v>
      </c>
      <c r="F201" s="92"/>
      <c r="G201" s="92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</row>
    <row r="202" spans="1:47" s="188" customFormat="1" ht="15" x14ac:dyDescent="0.2">
      <c r="A202" s="185" t="s">
        <v>128</v>
      </c>
      <c r="B202" s="186"/>
      <c r="C202" s="186"/>
      <c r="D202" s="186">
        <v>601878</v>
      </c>
      <c r="E202" s="187">
        <f t="shared" si="8"/>
        <v>601878</v>
      </c>
      <c r="F202" s="180"/>
      <c r="G202" s="180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</row>
    <row r="203" spans="1:47" s="50" customFormat="1" ht="15" x14ac:dyDescent="0.2">
      <c r="A203" s="119" t="s">
        <v>114</v>
      </c>
      <c r="B203" s="98"/>
      <c r="C203" s="98"/>
      <c r="D203" s="95">
        <v>2600000</v>
      </c>
      <c r="E203" s="96">
        <f t="shared" si="7"/>
        <v>2600000</v>
      </c>
      <c r="F203" s="92"/>
      <c r="G203" s="92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</row>
    <row r="204" spans="1:47" s="50" customFormat="1" ht="15" x14ac:dyDescent="0.2">
      <c r="A204" s="120" t="s">
        <v>4</v>
      </c>
      <c r="B204" s="4">
        <f>SUM(B189:B194)</f>
        <v>5340000</v>
      </c>
      <c r="C204" s="4">
        <f>SUM(C189:C194)</f>
        <v>1568556</v>
      </c>
      <c r="D204" s="4">
        <f>SUM(D189:D203)</f>
        <v>3962878</v>
      </c>
      <c r="E204" s="4">
        <f>SUM(E189:E203)</f>
        <v>18992454</v>
      </c>
      <c r="F204" s="92"/>
      <c r="G204" s="92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</row>
    <row r="205" spans="1:47" s="50" customFormat="1" ht="15" x14ac:dyDescent="0.2">
      <c r="A205" s="158"/>
      <c r="B205" s="152"/>
      <c r="C205" s="152"/>
      <c r="D205" s="152"/>
      <c r="E205" s="152"/>
      <c r="F205" s="92"/>
      <c r="G205" s="92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</row>
    <row r="206" spans="1:47" s="50" customFormat="1" ht="25.5" x14ac:dyDescent="0.2">
      <c r="A206" s="158"/>
      <c r="B206" s="152"/>
      <c r="C206" s="152"/>
      <c r="D206" s="152"/>
      <c r="E206" s="82" t="s">
        <v>70</v>
      </c>
      <c r="F206" s="92"/>
      <c r="G206" s="92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</row>
    <row r="207" spans="1:47" s="9" customFormat="1" ht="15" x14ac:dyDescent="0.2">
      <c r="A207" s="143" t="s">
        <v>61</v>
      </c>
      <c r="B207" s="98"/>
      <c r="C207" s="98"/>
      <c r="D207" s="98"/>
      <c r="E207" s="98"/>
      <c r="F207" s="92"/>
      <c r="G207" s="92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107"/>
    </row>
    <row r="208" spans="1:47" s="9" customFormat="1" ht="15" x14ac:dyDescent="0.2">
      <c r="A208" s="185" t="s">
        <v>102</v>
      </c>
      <c r="B208" s="186"/>
      <c r="C208" s="186"/>
      <c r="D208" s="186"/>
      <c r="E208" s="186">
        <v>18992454</v>
      </c>
      <c r="F208" s="92"/>
      <c r="G208" s="192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107"/>
    </row>
    <row r="209" spans="1:47" s="3" customFormat="1" x14ac:dyDescent="0.2">
      <c r="A209" s="120" t="s">
        <v>5</v>
      </c>
      <c r="B209" s="4"/>
      <c r="C209" s="4"/>
      <c r="D209" s="4"/>
      <c r="E209" s="4">
        <f>SUM(E207:E208)</f>
        <v>18992454</v>
      </c>
      <c r="F209" s="48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105"/>
    </row>
    <row r="210" spans="1:47" s="78" customFormat="1" x14ac:dyDescent="0.2">
      <c r="A210" s="122" t="s">
        <v>6</v>
      </c>
      <c r="B210" s="79"/>
      <c r="C210" s="79"/>
      <c r="D210" s="79"/>
      <c r="E210" s="79">
        <f>E209-E204</f>
        <v>0</v>
      </c>
      <c r="F210" s="48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</row>
    <row r="211" spans="1:47" s="35" customFormat="1" x14ac:dyDescent="0.2">
      <c r="A211" s="123"/>
      <c r="B211" s="36"/>
      <c r="C211" s="36"/>
      <c r="D211" s="36"/>
      <c r="E211" s="36"/>
      <c r="F211" s="48"/>
    </row>
    <row r="212" spans="1:47" s="35" customFormat="1" ht="25.5" x14ac:dyDescent="0.2">
      <c r="A212" s="123" t="s">
        <v>76</v>
      </c>
      <c r="B212" s="36"/>
      <c r="C212" s="36"/>
      <c r="D212" s="36"/>
      <c r="E212" s="89" t="s">
        <v>70</v>
      </c>
      <c r="F212" s="48"/>
    </row>
    <row r="213" spans="1:47" s="35" customFormat="1" x14ac:dyDescent="0.2">
      <c r="A213" s="145" t="s">
        <v>22</v>
      </c>
      <c r="B213" s="146"/>
      <c r="C213" s="146"/>
      <c r="D213" s="146"/>
      <c r="E213" s="146">
        <v>100000</v>
      </c>
      <c r="F213" s="48"/>
    </row>
    <row r="214" spans="1:47" s="35" customFormat="1" x14ac:dyDescent="0.2">
      <c r="A214" s="145" t="s">
        <v>122</v>
      </c>
      <c r="B214" s="146"/>
      <c r="C214" s="146"/>
      <c r="D214" s="146"/>
      <c r="E214" s="146">
        <v>100000</v>
      </c>
      <c r="F214" s="48"/>
    </row>
    <row r="215" spans="1:47" s="35" customFormat="1" x14ac:dyDescent="0.2">
      <c r="A215" s="145" t="s">
        <v>80</v>
      </c>
      <c r="B215" s="146"/>
      <c r="C215" s="146"/>
      <c r="D215" s="146"/>
      <c r="E215" s="146">
        <v>600000</v>
      </c>
      <c r="F215" s="48"/>
    </row>
    <row r="216" spans="1:47" s="35" customFormat="1" x14ac:dyDescent="0.2">
      <c r="A216" s="145"/>
      <c r="B216" s="146"/>
      <c r="C216" s="146"/>
      <c r="D216" s="146"/>
      <c r="E216" s="146"/>
      <c r="F216" s="48"/>
    </row>
    <row r="217" spans="1:47" s="3" customFormat="1" x14ac:dyDescent="0.2">
      <c r="A217" s="120" t="s">
        <v>5</v>
      </c>
      <c r="B217" s="4"/>
      <c r="C217" s="4"/>
      <c r="D217" s="4"/>
      <c r="E217" s="4">
        <f>SUM(E213:E216)</f>
        <v>800000</v>
      </c>
      <c r="F217" s="48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105"/>
    </row>
    <row r="218" spans="1:47" s="35" customFormat="1" x14ac:dyDescent="0.2">
      <c r="A218" s="123"/>
      <c r="B218" s="36"/>
      <c r="C218" s="36"/>
      <c r="D218" s="36"/>
      <c r="E218" s="36"/>
      <c r="F218" s="48"/>
    </row>
    <row r="219" spans="1:47" s="35" customFormat="1" x14ac:dyDescent="0.2">
      <c r="A219" s="119" t="s">
        <v>114</v>
      </c>
      <c r="B219" s="36"/>
      <c r="C219" s="36"/>
      <c r="D219" s="36"/>
      <c r="E219" s="116">
        <f>E217</f>
        <v>800000</v>
      </c>
      <c r="F219" s="48"/>
    </row>
    <row r="220" spans="1:47" s="35" customFormat="1" x14ac:dyDescent="0.2">
      <c r="A220" s="123"/>
      <c r="B220" s="36"/>
      <c r="C220" s="36"/>
      <c r="D220" s="36"/>
      <c r="E220" s="36"/>
      <c r="F220" s="48"/>
    </row>
    <row r="221" spans="1:47" s="26" customFormat="1" ht="15" x14ac:dyDescent="0.2">
      <c r="A221" s="159" t="s">
        <v>18</v>
      </c>
      <c r="B221" s="153"/>
      <c r="C221" s="153"/>
      <c r="D221" s="153"/>
      <c r="E221" s="153"/>
      <c r="F221" s="92"/>
      <c r="G221" s="92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</row>
    <row r="222" spans="1:47" s="53" customFormat="1" ht="15" x14ac:dyDescent="0.2">
      <c r="A222" s="160"/>
      <c r="B222" s="154"/>
      <c r="C222" s="154"/>
      <c r="D222" s="154"/>
      <c r="E222" s="146"/>
      <c r="F222" s="92"/>
      <c r="G222" s="92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</row>
    <row r="223" spans="1:47" s="39" customFormat="1" ht="66.75" customHeight="1" x14ac:dyDescent="0.2">
      <c r="A223" s="118" t="s">
        <v>0</v>
      </c>
      <c r="B223" s="41" t="s">
        <v>150</v>
      </c>
      <c r="C223" s="41" t="s">
        <v>151</v>
      </c>
      <c r="D223" s="82" t="s">
        <v>6</v>
      </c>
      <c r="E223" s="207" t="s">
        <v>152</v>
      </c>
      <c r="F223" s="212" t="s">
        <v>153</v>
      </c>
      <c r="G223" s="207" t="s">
        <v>6</v>
      </c>
      <c r="H223" s="208" t="s">
        <v>154</v>
      </c>
      <c r="I223" s="208" t="s">
        <v>155</v>
      </c>
      <c r="J223" s="208" t="s">
        <v>156</v>
      </c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102"/>
    </row>
    <row r="224" spans="1:47" s="9" customFormat="1" ht="15" x14ac:dyDescent="0.2">
      <c r="A224" s="119" t="s">
        <v>64</v>
      </c>
      <c r="B224" s="28">
        <f>E18</f>
        <v>315000</v>
      </c>
      <c r="C224" s="98">
        <f>E11</f>
        <v>100000</v>
      </c>
      <c r="D224" s="98">
        <f>B224-C224</f>
        <v>215000</v>
      </c>
      <c r="E224" s="28">
        <v>1820000</v>
      </c>
      <c r="F224" s="60">
        <v>1772661</v>
      </c>
      <c r="G224" s="60">
        <f>E224-F224</f>
        <v>47339</v>
      </c>
      <c r="H224" s="209">
        <f t="shared" ref="H224:H233" si="9">B224-E224</f>
        <v>-1505000</v>
      </c>
      <c r="I224" s="209">
        <f>C224-F224</f>
        <v>-1672661</v>
      </c>
      <c r="J224" s="209">
        <f>D224-G224</f>
        <v>167661</v>
      </c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107"/>
    </row>
    <row r="225" spans="1:47" s="9" customFormat="1" ht="15" x14ac:dyDescent="0.2">
      <c r="A225" s="119" t="s">
        <v>71</v>
      </c>
      <c r="B225" s="98">
        <f>E31</f>
        <v>2200000</v>
      </c>
      <c r="C225" s="98">
        <f>E27</f>
        <v>2200000</v>
      </c>
      <c r="D225" s="98">
        <f t="shared" ref="D225:D234" si="10">B225-C225</f>
        <v>0</v>
      </c>
      <c r="E225" s="28">
        <v>2200000</v>
      </c>
      <c r="F225" s="28">
        <v>2200000</v>
      </c>
      <c r="G225" s="28">
        <f>E225-F225</f>
        <v>0</v>
      </c>
      <c r="H225" s="209">
        <f t="shared" si="9"/>
        <v>0</v>
      </c>
      <c r="I225" s="209">
        <f t="shared" ref="I225:I233" si="11">C225-F225</f>
        <v>0</v>
      </c>
      <c r="J225" s="210">
        <v>0</v>
      </c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107"/>
    </row>
    <row r="226" spans="1:47" s="9" customFormat="1" ht="15" x14ac:dyDescent="0.2">
      <c r="A226" s="119" t="s">
        <v>63</v>
      </c>
      <c r="B226" s="98">
        <f>E55</f>
        <v>20000000</v>
      </c>
      <c r="C226" s="98">
        <f>E51</f>
        <v>20000000</v>
      </c>
      <c r="D226" s="98">
        <f t="shared" si="10"/>
        <v>0</v>
      </c>
      <c r="E226" s="28">
        <v>20000000</v>
      </c>
      <c r="F226" s="28">
        <v>20000000</v>
      </c>
      <c r="G226" s="28">
        <f>E226-F226</f>
        <v>0</v>
      </c>
      <c r="H226" s="209">
        <f t="shared" si="9"/>
        <v>0</v>
      </c>
      <c r="I226" s="209">
        <f t="shared" si="11"/>
        <v>0</v>
      </c>
      <c r="J226" s="210">
        <v>0</v>
      </c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107"/>
    </row>
    <row r="227" spans="1:47" s="9" customFormat="1" ht="15" x14ac:dyDescent="0.2">
      <c r="A227" s="119" t="s">
        <v>50</v>
      </c>
      <c r="B227" s="98">
        <f>E84</f>
        <v>21906040</v>
      </c>
      <c r="C227" s="98">
        <f>E74</f>
        <v>21526020</v>
      </c>
      <c r="D227" s="98">
        <f t="shared" si="10"/>
        <v>380020</v>
      </c>
      <c r="E227" s="28">
        <v>11680000</v>
      </c>
      <c r="F227" s="60">
        <v>11630000</v>
      </c>
      <c r="G227" s="60">
        <f>E227-F227</f>
        <v>50000</v>
      </c>
      <c r="H227" s="209">
        <f t="shared" si="9"/>
        <v>10226040</v>
      </c>
      <c r="I227" s="209">
        <f t="shared" si="11"/>
        <v>9896020</v>
      </c>
      <c r="J227" s="209">
        <f>D227-G227</f>
        <v>330020</v>
      </c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107"/>
    </row>
    <row r="228" spans="1:47" s="9" customFormat="1" ht="15" x14ac:dyDescent="0.2">
      <c r="A228" s="119" t="s">
        <v>74</v>
      </c>
      <c r="B228" s="98">
        <f>E97</f>
        <v>2760000</v>
      </c>
      <c r="C228" s="98">
        <f>E92</f>
        <v>2450000</v>
      </c>
      <c r="D228" s="98">
        <f t="shared" si="10"/>
        <v>310000</v>
      </c>
      <c r="E228" s="28">
        <v>4260000</v>
      </c>
      <c r="F228" s="60">
        <v>4050000</v>
      </c>
      <c r="G228" s="60">
        <f t="shared" ref="G228:G233" si="12">E228-F228</f>
        <v>210000</v>
      </c>
      <c r="H228" s="209">
        <f t="shared" si="9"/>
        <v>-1500000</v>
      </c>
      <c r="I228" s="209">
        <f t="shared" si="11"/>
        <v>-1600000</v>
      </c>
      <c r="J228" s="209">
        <f>D228-G228</f>
        <v>100000</v>
      </c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107"/>
    </row>
    <row r="229" spans="1:47" s="9" customFormat="1" ht="15" x14ac:dyDescent="0.2">
      <c r="A229" s="127" t="s">
        <v>133</v>
      </c>
      <c r="B229" s="98">
        <f>E120</f>
        <v>4554000</v>
      </c>
      <c r="C229" s="98">
        <f>E116</f>
        <v>4554000</v>
      </c>
      <c r="D229" s="98">
        <f t="shared" si="10"/>
        <v>0</v>
      </c>
      <c r="E229" s="28">
        <v>0</v>
      </c>
      <c r="F229" s="60">
        <v>0</v>
      </c>
      <c r="G229" s="60">
        <f t="shared" si="12"/>
        <v>0</v>
      </c>
      <c r="H229" s="209">
        <f t="shared" si="9"/>
        <v>4554000</v>
      </c>
      <c r="I229" s="209">
        <f t="shared" si="11"/>
        <v>4554000</v>
      </c>
      <c r="J229" s="210">
        <v>0</v>
      </c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107"/>
    </row>
    <row r="230" spans="1:47" s="9" customFormat="1" ht="15" x14ac:dyDescent="0.2">
      <c r="A230" s="119" t="s">
        <v>103</v>
      </c>
      <c r="B230" s="98">
        <f>E153</f>
        <v>43600000</v>
      </c>
      <c r="C230" s="98">
        <f>E146</f>
        <v>43600000</v>
      </c>
      <c r="D230" s="98">
        <f t="shared" si="10"/>
        <v>0</v>
      </c>
      <c r="E230" s="28">
        <v>42000000</v>
      </c>
      <c r="F230" s="28">
        <v>42000000</v>
      </c>
      <c r="G230" s="60">
        <f t="shared" si="12"/>
        <v>0</v>
      </c>
      <c r="H230" s="209">
        <f t="shared" si="9"/>
        <v>1600000</v>
      </c>
      <c r="I230" s="209">
        <f t="shared" si="11"/>
        <v>1600000</v>
      </c>
      <c r="J230" s="210">
        <v>0</v>
      </c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107"/>
    </row>
    <row r="231" spans="1:47" s="9" customFormat="1" ht="15" x14ac:dyDescent="0.2">
      <c r="A231" s="119" t="s">
        <v>78</v>
      </c>
      <c r="B231" s="98">
        <f>E183</f>
        <v>12060000</v>
      </c>
      <c r="C231" s="98">
        <f>E174</f>
        <v>12031708</v>
      </c>
      <c r="D231" s="98">
        <f t="shared" si="10"/>
        <v>28292</v>
      </c>
      <c r="E231" s="28">
        <v>12460000</v>
      </c>
      <c r="F231" s="60">
        <v>12330047</v>
      </c>
      <c r="G231" s="60">
        <f t="shared" si="12"/>
        <v>129953</v>
      </c>
      <c r="H231" s="209">
        <f t="shared" si="9"/>
        <v>-400000</v>
      </c>
      <c r="I231" s="209">
        <f t="shared" si="11"/>
        <v>-298339</v>
      </c>
      <c r="J231" s="209">
        <f>D231-G231</f>
        <v>-101661</v>
      </c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107"/>
    </row>
    <row r="232" spans="1:47" s="9" customFormat="1" ht="15" x14ac:dyDescent="0.2">
      <c r="A232" s="119" t="s">
        <v>76</v>
      </c>
      <c r="B232" s="98">
        <f>E217</f>
        <v>800000</v>
      </c>
      <c r="C232" s="98">
        <f>E219</f>
        <v>800000</v>
      </c>
      <c r="D232" s="98">
        <f t="shared" si="10"/>
        <v>0</v>
      </c>
      <c r="E232" s="28">
        <v>800000</v>
      </c>
      <c r="F232" s="28">
        <v>800000</v>
      </c>
      <c r="G232" s="60">
        <f t="shared" si="12"/>
        <v>0</v>
      </c>
      <c r="H232" s="209">
        <f t="shared" si="9"/>
        <v>0</v>
      </c>
      <c r="I232" s="209">
        <f t="shared" si="11"/>
        <v>0</v>
      </c>
      <c r="J232" s="210">
        <v>0</v>
      </c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107"/>
    </row>
    <row r="233" spans="1:47" s="136" customFormat="1" ht="15" x14ac:dyDescent="0.2">
      <c r="A233" s="119" t="s">
        <v>116</v>
      </c>
      <c r="B233" s="98">
        <f>E209</f>
        <v>18992454</v>
      </c>
      <c r="C233" s="98">
        <f>E204</f>
        <v>18992454</v>
      </c>
      <c r="D233" s="98">
        <f t="shared" si="10"/>
        <v>0</v>
      </c>
      <c r="E233" s="28">
        <v>27310000</v>
      </c>
      <c r="F233" s="28">
        <v>27310000</v>
      </c>
      <c r="G233" s="60">
        <f t="shared" si="12"/>
        <v>0</v>
      </c>
      <c r="H233" s="209">
        <f t="shared" si="9"/>
        <v>-8317546</v>
      </c>
      <c r="I233" s="209">
        <f t="shared" si="11"/>
        <v>-8317546</v>
      </c>
      <c r="J233" s="210">
        <v>0</v>
      </c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135"/>
    </row>
    <row r="234" spans="1:47" s="136" customFormat="1" ht="15" x14ac:dyDescent="0.2">
      <c r="A234" s="119" t="s">
        <v>157</v>
      </c>
      <c r="B234" s="98">
        <v>2119000</v>
      </c>
      <c r="C234" s="98">
        <v>2119000</v>
      </c>
      <c r="D234" s="98">
        <f t="shared" si="10"/>
        <v>0</v>
      </c>
      <c r="E234" s="28">
        <v>0</v>
      </c>
      <c r="F234" s="28">
        <v>0</v>
      </c>
      <c r="G234" s="60">
        <v>0</v>
      </c>
      <c r="H234" s="209">
        <f>B234-E234</f>
        <v>2119000</v>
      </c>
      <c r="I234" s="209">
        <f>C234-F234</f>
        <v>2119000</v>
      </c>
      <c r="J234" s="210">
        <v>0</v>
      </c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135"/>
    </row>
    <row r="235" spans="1:47" s="111" customFormat="1" ht="15.75" x14ac:dyDescent="0.25">
      <c r="A235" s="120" t="s">
        <v>19</v>
      </c>
      <c r="B235" s="4">
        <f>SUM(B224:B234)</f>
        <v>129306494</v>
      </c>
      <c r="C235" s="4">
        <f>SUM(C224:C234)</f>
        <v>128373182</v>
      </c>
      <c r="D235" s="4">
        <f t="shared" ref="D235" si="13">SUM(D224:D233)</f>
        <v>933312</v>
      </c>
      <c r="E235" s="116">
        <f t="shared" ref="E235:J235" si="14">SUM(E224:E234)</f>
        <v>122530000</v>
      </c>
      <c r="F235" s="116">
        <f t="shared" si="14"/>
        <v>122092708</v>
      </c>
      <c r="G235" s="116">
        <f t="shared" si="14"/>
        <v>437292</v>
      </c>
      <c r="H235" s="36">
        <f t="shared" si="14"/>
        <v>6776494</v>
      </c>
      <c r="I235" s="36">
        <f t="shared" si="14"/>
        <v>6280474</v>
      </c>
      <c r="J235" s="36">
        <f t="shared" si="14"/>
        <v>496020</v>
      </c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2"/>
    </row>
    <row r="236" spans="1:47" s="20" customFormat="1" ht="15" x14ac:dyDescent="0.2">
      <c r="A236" s="145"/>
      <c r="B236" s="146"/>
      <c r="C236" s="146"/>
      <c r="D236" s="146"/>
      <c r="E236" s="146"/>
      <c r="F236" s="92"/>
      <c r="G236" s="92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</row>
    <row r="237" spans="1:47" s="20" customFormat="1" ht="15" x14ac:dyDescent="0.2">
      <c r="A237" s="145"/>
      <c r="B237" s="146"/>
      <c r="C237" s="146"/>
      <c r="D237" s="146"/>
      <c r="E237" s="146"/>
      <c r="F237" s="92"/>
      <c r="G237" s="92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</row>
    <row r="238" spans="1:47" s="114" customFormat="1" ht="15" x14ac:dyDescent="0.2">
      <c r="A238" s="161" t="s">
        <v>77</v>
      </c>
      <c r="B238" s="155"/>
      <c r="C238" s="155"/>
      <c r="D238" s="155"/>
      <c r="E238" s="155"/>
      <c r="F238" s="92"/>
      <c r="G238" s="92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113"/>
    </row>
    <row r="239" spans="1:47" s="9" customFormat="1" ht="15" x14ac:dyDescent="0.2">
      <c r="A239" s="160"/>
      <c r="B239" s="154"/>
      <c r="C239" s="154"/>
      <c r="D239" s="154"/>
      <c r="E239" s="154"/>
      <c r="F239" s="92"/>
      <c r="G239" s="92"/>
      <c r="H239" s="99"/>
      <c r="I239" s="99" t="s">
        <v>115</v>
      </c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107"/>
    </row>
    <row r="240" spans="1:47" s="9" customFormat="1" ht="15" x14ac:dyDescent="0.2">
      <c r="A240" s="117" t="s">
        <v>12</v>
      </c>
      <c r="B240" s="144"/>
      <c r="C240" s="144"/>
      <c r="D240" s="144"/>
      <c r="E240" s="144"/>
      <c r="F240" s="92"/>
      <c r="G240" s="92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107"/>
    </row>
    <row r="241" spans="1:47" s="9" customFormat="1" ht="38.25" x14ac:dyDescent="0.2">
      <c r="A241" s="118" t="s">
        <v>0</v>
      </c>
      <c r="B241" s="40" t="s">
        <v>1</v>
      </c>
      <c r="C241" s="40" t="s">
        <v>20</v>
      </c>
      <c r="D241" s="41" t="s">
        <v>68</v>
      </c>
      <c r="E241" s="82" t="s">
        <v>69</v>
      </c>
      <c r="F241" s="92"/>
      <c r="G241" s="20"/>
      <c r="H241" s="20"/>
      <c r="I241" s="20"/>
      <c r="J241" s="20"/>
      <c r="K241" s="20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107"/>
    </row>
    <row r="242" spans="1:47" s="9" customFormat="1" ht="15" x14ac:dyDescent="0.2">
      <c r="A242" s="157" t="s">
        <v>13</v>
      </c>
      <c r="B242" s="179">
        <v>3960000</v>
      </c>
      <c r="C242" s="178">
        <v>1069200</v>
      </c>
      <c r="D242" s="187"/>
      <c r="E242" s="187">
        <f>SUM(B242:D242)</f>
        <v>5029200</v>
      </c>
      <c r="F242" s="92"/>
      <c r="G242" s="20"/>
      <c r="H242" s="20"/>
      <c r="I242" s="20"/>
      <c r="J242" s="20"/>
      <c r="K242" s="20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107"/>
    </row>
    <row r="243" spans="1:47" s="9" customFormat="1" ht="15" x14ac:dyDescent="0.2">
      <c r="A243" s="143" t="s">
        <v>16</v>
      </c>
      <c r="B243" s="141">
        <v>720000</v>
      </c>
      <c r="C243" s="141"/>
      <c r="D243" s="98"/>
      <c r="E243" s="126">
        <f t="shared" ref="E243:E262" si="15">SUM(B243:D243)</f>
        <v>720000</v>
      </c>
      <c r="F243" s="92"/>
      <c r="G243" s="20"/>
      <c r="H243" s="20"/>
      <c r="I243" s="20"/>
      <c r="J243" s="20"/>
      <c r="K243" s="20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107"/>
    </row>
    <row r="244" spans="1:47" s="9" customFormat="1" ht="15" x14ac:dyDescent="0.2">
      <c r="A244" s="143" t="s">
        <v>67</v>
      </c>
      <c r="B244" s="141">
        <v>3120000</v>
      </c>
      <c r="C244" s="141">
        <f>B244*0.285</f>
        <v>889199.99999999988</v>
      </c>
      <c r="D244" s="141"/>
      <c r="E244" s="167">
        <f t="shared" si="15"/>
        <v>4009200</v>
      </c>
      <c r="F244" s="92"/>
      <c r="G244" s="20"/>
      <c r="H244" s="20"/>
      <c r="I244" s="20"/>
      <c r="J244" s="20"/>
      <c r="K244" s="20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107"/>
    </row>
    <row r="245" spans="1:47" s="9" customFormat="1" ht="15" x14ac:dyDescent="0.2">
      <c r="A245" s="143" t="s">
        <v>119</v>
      </c>
      <c r="B245" s="141">
        <v>648000</v>
      </c>
      <c r="C245" s="141">
        <f>B245*0.357</f>
        <v>231336</v>
      </c>
      <c r="D245" s="141"/>
      <c r="E245" s="167">
        <f t="shared" si="15"/>
        <v>879336</v>
      </c>
      <c r="F245" s="92"/>
      <c r="G245" s="20"/>
      <c r="H245" s="20"/>
      <c r="I245" s="20"/>
      <c r="J245" s="20"/>
      <c r="K245" s="20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107"/>
    </row>
    <row r="246" spans="1:47" s="9" customFormat="1" ht="15" x14ac:dyDescent="0.2">
      <c r="A246" s="143" t="s">
        <v>14</v>
      </c>
      <c r="B246" s="141">
        <v>480000</v>
      </c>
      <c r="C246" s="141">
        <f>B246*0.285</f>
        <v>136800</v>
      </c>
      <c r="D246" s="98"/>
      <c r="E246" s="126">
        <f t="shared" si="15"/>
        <v>616800</v>
      </c>
      <c r="F246" s="92"/>
      <c r="G246" s="20"/>
      <c r="H246" s="20"/>
      <c r="I246" s="20"/>
      <c r="J246" s="20"/>
      <c r="K246" s="20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107"/>
    </row>
    <row r="247" spans="1:47" s="9" customFormat="1" ht="15" x14ac:dyDescent="0.2">
      <c r="A247" s="143" t="s">
        <v>72</v>
      </c>
      <c r="B247" s="98"/>
      <c r="C247" s="98"/>
      <c r="D247" s="98">
        <v>2390000</v>
      </c>
      <c r="E247" s="126">
        <f t="shared" si="15"/>
        <v>2390000</v>
      </c>
      <c r="F247" s="92"/>
      <c r="G247" s="20"/>
      <c r="H247" s="20"/>
      <c r="I247" s="20"/>
      <c r="J247" s="20"/>
      <c r="K247" s="20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107"/>
    </row>
    <row r="248" spans="1:47" s="9" customFormat="1" ht="15" x14ac:dyDescent="0.2">
      <c r="A248" s="143" t="s">
        <v>27</v>
      </c>
      <c r="B248" s="98"/>
      <c r="C248" s="98"/>
      <c r="D248" s="98">
        <v>400000</v>
      </c>
      <c r="E248" s="126">
        <f t="shared" si="15"/>
        <v>400000</v>
      </c>
      <c r="F248" s="92"/>
      <c r="G248" s="20"/>
      <c r="H248" s="20"/>
      <c r="I248" s="20"/>
      <c r="J248" s="20"/>
      <c r="K248" s="20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107"/>
    </row>
    <row r="249" spans="1:47" s="9" customFormat="1" ht="15" x14ac:dyDescent="0.2">
      <c r="A249" s="143" t="s">
        <v>58</v>
      </c>
      <c r="B249" s="98"/>
      <c r="C249" s="98"/>
      <c r="D249" s="98">
        <v>220000</v>
      </c>
      <c r="E249" s="126">
        <f t="shared" si="15"/>
        <v>220000</v>
      </c>
      <c r="F249" s="92"/>
      <c r="G249" s="20"/>
      <c r="H249" s="20"/>
      <c r="I249" s="20"/>
      <c r="J249" s="20"/>
      <c r="K249" s="20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107"/>
    </row>
    <row r="250" spans="1:47" s="9" customFormat="1" ht="15" x14ac:dyDescent="0.2">
      <c r="A250" s="143" t="s">
        <v>49</v>
      </c>
      <c r="B250" s="98"/>
      <c r="C250" s="98"/>
      <c r="D250" s="98">
        <v>300000</v>
      </c>
      <c r="E250" s="126">
        <f t="shared" si="15"/>
        <v>300000</v>
      </c>
      <c r="F250" s="92"/>
      <c r="G250" s="20"/>
      <c r="H250" s="20"/>
      <c r="I250" s="20"/>
      <c r="J250" s="20"/>
      <c r="K250" s="20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107"/>
    </row>
    <row r="251" spans="1:47" s="9" customFormat="1" ht="15" x14ac:dyDescent="0.2">
      <c r="A251" s="143" t="s">
        <v>32</v>
      </c>
      <c r="B251" s="98"/>
      <c r="C251" s="98"/>
      <c r="D251" s="98">
        <v>60000</v>
      </c>
      <c r="E251" s="126">
        <f t="shared" si="15"/>
        <v>60000</v>
      </c>
      <c r="F251" s="92"/>
      <c r="G251" s="20"/>
      <c r="H251" s="20"/>
      <c r="I251" s="20"/>
      <c r="J251" s="20"/>
      <c r="K251" s="20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107"/>
    </row>
    <row r="252" spans="1:47" s="9" customFormat="1" ht="15" x14ac:dyDescent="0.2">
      <c r="A252" s="143" t="s">
        <v>38</v>
      </c>
      <c r="B252" s="98"/>
      <c r="C252" s="98"/>
      <c r="D252" s="98">
        <v>190000</v>
      </c>
      <c r="E252" s="126">
        <f t="shared" si="15"/>
        <v>190000</v>
      </c>
      <c r="F252" s="92"/>
      <c r="G252" s="20"/>
      <c r="H252" s="20"/>
      <c r="I252" s="20"/>
      <c r="J252" s="20"/>
      <c r="K252" s="20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107"/>
    </row>
    <row r="253" spans="1:47" s="9" customFormat="1" ht="15" x14ac:dyDescent="0.2">
      <c r="A253" s="143" t="s">
        <v>35</v>
      </c>
      <c r="B253" s="98"/>
      <c r="C253" s="98"/>
      <c r="D253" s="98">
        <v>380000</v>
      </c>
      <c r="E253" s="126">
        <f t="shared" si="15"/>
        <v>380000</v>
      </c>
      <c r="F253" s="92"/>
      <c r="G253" s="20"/>
      <c r="H253" s="20"/>
      <c r="I253" s="20"/>
      <c r="J253" s="20"/>
      <c r="K253" s="20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107"/>
    </row>
    <row r="254" spans="1:47" s="9" customFormat="1" ht="15" x14ac:dyDescent="0.2">
      <c r="A254" s="143" t="s">
        <v>36</v>
      </c>
      <c r="B254" s="98"/>
      <c r="C254" s="98"/>
      <c r="D254" s="98">
        <v>25000</v>
      </c>
      <c r="E254" s="126">
        <f t="shared" si="15"/>
        <v>25000</v>
      </c>
      <c r="F254" s="92"/>
      <c r="G254" s="20"/>
      <c r="H254" s="20"/>
      <c r="I254" s="20"/>
      <c r="J254" s="20"/>
      <c r="K254" s="20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107"/>
    </row>
    <row r="255" spans="1:47" s="9" customFormat="1" ht="15" x14ac:dyDescent="0.2">
      <c r="A255" s="143" t="s">
        <v>39</v>
      </c>
      <c r="B255" s="98"/>
      <c r="C255" s="98"/>
      <c r="D255" s="98">
        <v>110000</v>
      </c>
      <c r="E255" s="126">
        <f t="shared" si="15"/>
        <v>110000</v>
      </c>
      <c r="F255" s="92"/>
      <c r="G255" s="20"/>
      <c r="H255" s="20"/>
      <c r="I255" s="20"/>
      <c r="J255" s="20"/>
      <c r="K255" s="20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107"/>
    </row>
    <row r="256" spans="1:47" s="9" customFormat="1" ht="15" x14ac:dyDescent="0.2">
      <c r="A256" s="143" t="s">
        <v>40</v>
      </c>
      <c r="B256" s="98"/>
      <c r="C256" s="98"/>
      <c r="D256" s="98">
        <v>120000</v>
      </c>
      <c r="E256" s="126">
        <f t="shared" si="15"/>
        <v>120000</v>
      </c>
      <c r="F256" s="92"/>
      <c r="G256" s="20"/>
      <c r="H256" s="20"/>
      <c r="I256" s="20"/>
      <c r="J256" s="20"/>
      <c r="K256" s="20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107"/>
    </row>
    <row r="257" spans="1:47" s="9" customFormat="1" ht="15" x14ac:dyDescent="0.2">
      <c r="A257" s="143" t="s">
        <v>31</v>
      </c>
      <c r="B257" s="98"/>
      <c r="C257" s="98"/>
      <c r="D257" s="186">
        <v>209564</v>
      </c>
      <c r="E257" s="187">
        <f t="shared" si="15"/>
        <v>209564</v>
      </c>
      <c r="F257" s="92"/>
      <c r="G257" s="20"/>
      <c r="H257" s="20"/>
      <c r="I257" s="20"/>
      <c r="J257" s="20"/>
      <c r="K257" s="20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107"/>
    </row>
    <row r="258" spans="1:47" s="9" customFormat="1" ht="15" x14ac:dyDescent="0.2">
      <c r="A258" s="185" t="s">
        <v>136</v>
      </c>
      <c r="B258" s="186"/>
      <c r="C258" s="186"/>
      <c r="D258" s="186">
        <v>630000</v>
      </c>
      <c r="E258" s="187">
        <f t="shared" si="15"/>
        <v>630000</v>
      </c>
      <c r="F258" s="92"/>
      <c r="G258" s="20"/>
      <c r="H258" s="20"/>
      <c r="I258" s="20"/>
      <c r="J258" s="20"/>
      <c r="K258" s="20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107"/>
    </row>
    <row r="259" spans="1:47" s="9" customFormat="1" ht="15" x14ac:dyDescent="0.2">
      <c r="A259" s="185" t="s">
        <v>137</v>
      </c>
      <c r="B259" s="186"/>
      <c r="C259" s="186"/>
      <c r="D259" s="186">
        <v>88900</v>
      </c>
      <c r="E259" s="187">
        <f t="shared" si="15"/>
        <v>88900</v>
      </c>
      <c r="F259" s="92"/>
      <c r="G259" s="20"/>
      <c r="H259" s="20"/>
      <c r="I259" s="20"/>
      <c r="J259" s="20"/>
      <c r="K259" s="20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107"/>
    </row>
    <row r="260" spans="1:47" s="9" customFormat="1" ht="15" x14ac:dyDescent="0.2">
      <c r="A260" s="185" t="s">
        <v>138</v>
      </c>
      <c r="B260" s="186"/>
      <c r="C260" s="186"/>
      <c r="D260" s="186">
        <v>160000</v>
      </c>
      <c r="E260" s="187">
        <f t="shared" si="15"/>
        <v>160000</v>
      </c>
      <c r="F260" s="92"/>
      <c r="G260" s="20"/>
      <c r="H260" s="20"/>
      <c r="I260" s="20"/>
      <c r="J260" s="20"/>
      <c r="K260" s="20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107"/>
    </row>
    <row r="261" spans="1:47" s="9" customFormat="1" ht="15" x14ac:dyDescent="0.2">
      <c r="A261" s="143"/>
      <c r="B261" s="98"/>
      <c r="C261" s="98"/>
      <c r="D261" s="141"/>
      <c r="E261" s="126">
        <f t="shared" si="15"/>
        <v>0</v>
      </c>
      <c r="F261" s="92"/>
      <c r="G261" s="20"/>
      <c r="H261" s="20"/>
      <c r="I261" s="20"/>
      <c r="J261" s="20"/>
      <c r="K261" s="20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107"/>
    </row>
    <row r="262" spans="1:47" s="9" customFormat="1" ht="15" x14ac:dyDescent="0.2">
      <c r="A262" s="143" t="s">
        <v>15</v>
      </c>
      <c r="B262" s="98"/>
      <c r="C262" s="98"/>
      <c r="D262" s="141">
        <v>520000</v>
      </c>
      <c r="E262" s="126">
        <f t="shared" si="15"/>
        <v>520000</v>
      </c>
      <c r="F262" s="92"/>
      <c r="G262" s="92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107"/>
    </row>
    <row r="263" spans="1:47" s="9" customFormat="1" ht="15" x14ac:dyDescent="0.2">
      <c r="A263" s="120" t="s">
        <v>4</v>
      </c>
      <c r="B263" s="4">
        <f>SUM(B242:B262)</f>
        <v>8928000</v>
      </c>
      <c r="C263" s="4">
        <f>SUM(C242:C262)</f>
        <v>2326536</v>
      </c>
      <c r="D263" s="4">
        <f>SUM(D242:D262)</f>
        <v>5803464</v>
      </c>
      <c r="E263" s="4">
        <f>SUM(E242:E262)</f>
        <v>17058000</v>
      </c>
      <c r="F263" s="92"/>
      <c r="G263" s="92"/>
      <c r="H263" s="125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107"/>
    </row>
    <row r="264" spans="1:47" s="197" customFormat="1" ht="15" x14ac:dyDescent="0.2">
      <c r="A264" s="193"/>
      <c r="B264" s="194"/>
      <c r="C264" s="194"/>
      <c r="D264" s="194"/>
      <c r="E264" s="195"/>
      <c r="F264" s="130"/>
      <c r="G264" s="130"/>
      <c r="H264" s="131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96"/>
    </row>
    <row r="265" spans="1:47" s="197" customFormat="1" ht="15" x14ac:dyDescent="0.2">
      <c r="A265" s="185" t="s">
        <v>135</v>
      </c>
      <c r="B265" s="186"/>
      <c r="C265" s="186"/>
      <c r="D265" s="186"/>
      <c r="E265" s="186">
        <v>2119000</v>
      </c>
      <c r="F265" s="130"/>
      <c r="G265" s="130"/>
      <c r="H265" s="131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96"/>
    </row>
    <row r="266" spans="1:47" s="197" customFormat="1" ht="15" x14ac:dyDescent="0.2">
      <c r="A266" s="143"/>
      <c r="B266" s="98"/>
      <c r="C266" s="98"/>
      <c r="D266" s="98"/>
      <c r="E266" s="98"/>
      <c r="F266" s="130"/>
      <c r="G266" s="130"/>
      <c r="H266" s="131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96"/>
    </row>
    <row r="267" spans="1:47" s="197" customFormat="1" ht="15" x14ac:dyDescent="0.2">
      <c r="A267" s="120" t="s">
        <v>5</v>
      </c>
      <c r="B267" s="4"/>
      <c r="C267" s="4"/>
      <c r="D267" s="4"/>
      <c r="E267" s="4">
        <f>SUM(E265:E266)</f>
        <v>2119000</v>
      </c>
      <c r="F267" s="130"/>
      <c r="G267" s="130"/>
      <c r="H267" s="131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96"/>
    </row>
    <row r="268" spans="1:47" s="197" customFormat="1" ht="15" x14ac:dyDescent="0.2">
      <c r="A268" s="122" t="s">
        <v>6</v>
      </c>
      <c r="B268" s="79"/>
      <c r="C268" s="79"/>
      <c r="D268" s="79"/>
      <c r="E268" s="79">
        <f>E267-E263</f>
        <v>-14939000</v>
      </c>
      <c r="F268" s="130"/>
      <c r="G268" s="130"/>
      <c r="H268" s="131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96"/>
    </row>
    <row r="269" spans="1:47" s="197" customFormat="1" ht="15" x14ac:dyDescent="0.2">
      <c r="A269" s="193"/>
      <c r="B269" s="194"/>
      <c r="C269" s="194"/>
      <c r="D269" s="194"/>
      <c r="E269" s="195"/>
      <c r="F269" s="130"/>
      <c r="G269" s="130"/>
      <c r="H269" s="131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96"/>
    </row>
    <row r="270" spans="1:47" s="197" customFormat="1" ht="15" x14ac:dyDescent="0.2">
      <c r="A270" s="193"/>
      <c r="B270" s="194"/>
      <c r="C270" s="194"/>
      <c r="D270" s="194"/>
      <c r="E270" s="195"/>
      <c r="F270" s="130"/>
      <c r="G270" s="130"/>
      <c r="H270" s="131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96"/>
    </row>
    <row r="271" spans="1:47" s="197" customFormat="1" ht="15" x14ac:dyDescent="0.2">
      <c r="A271" s="175"/>
      <c r="B271" s="141"/>
      <c r="C271" s="141"/>
      <c r="D271" s="141"/>
      <c r="E271" s="198"/>
      <c r="F271" s="130"/>
      <c r="G271" s="130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96"/>
    </row>
    <row r="272" spans="1:47" s="9" customFormat="1" ht="15" x14ac:dyDescent="0.2">
      <c r="A272" s="213" t="s">
        <v>148</v>
      </c>
      <c r="B272" s="98"/>
      <c r="C272" s="98"/>
      <c r="D272" s="98"/>
      <c r="E272" s="166">
        <f>E9+E26+E49+E73+E91+E144+E173+E203+E219</f>
        <v>14939000</v>
      </c>
      <c r="F272" s="91">
        <f>E268+E272</f>
        <v>0</v>
      </c>
      <c r="G272" s="91"/>
      <c r="H272" s="125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107"/>
    </row>
    <row r="273" spans="1:47" s="9" customFormat="1" ht="15" x14ac:dyDescent="0.2">
      <c r="A273" s="164" t="s">
        <v>104</v>
      </c>
      <c r="B273" s="165"/>
      <c r="C273" s="165"/>
      <c r="D273" s="165" t="s">
        <v>105</v>
      </c>
      <c r="E273" s="146"/>
      <c r="F273" s="92"/>
      <c r="G273" s="92"/>
      <c r="H273" s="125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107"/>
    </row>
    <row r="274" spans="1:47" s="136" customFormat="1" ht="15" x14ac:dyDescent="0.2">
      <c r="A274" s="143" t="s">
        <v>64</v>
      </c>
      <c r="B274" s="98"/>
      <c r="C274" s="98"/>
      <c r="D274" s="98">
        <f>E17</f>
        <v>0</v>
      </c>
      <c r="E274" s="146"/>
      <c r="F274" s="92"/>
      <c r="G274" s="92"/>
      <c r="H274" s="125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135"/>
    </row>
    <row r="275" spans="1:47" s="132" customFormat="1" ht="15" x14ac:dyDescent="0.2">
      <c r="A275" s="143" t="s">
        <v>71</v>
      </c>
      <c r="B275" s="98"/>
      <c r="C275" s="98"/>
      <c r="D275" s="98">
        <f>E30</f>
        <v>2200000</v>
      </c>
      <c r="E275" s="146"/>
      <c r="F275" s="130"/>
      <c r="G275" s="130"/>
      <c r="H275" s="131"/>
    </row>
    <row r="276" spans="1:47" s="132" customFormat="1" ht="25.5" x14ac:dyDescent="0.2">
      <c r="A276" s="143" t="s">
        <v>129</v>
      </c>
      <c r="B276" s="98"/>
      <c r="C276" s="98"/>
      <c r="D276" s="98">
        <f>E54</f>
        <v>20000000</v>
      </c>
      <c r="E276" s="146"/>
      <c r="F276" s="130"/>
      <c r="G276" s="130"/>
    </row>
    <row r="277" spans="1:47" s="132" customFormat="1" ht="15" x14ac:dyDescent="0.2">
      <c r="A277" s="191" t="s">
        <v>132</v>
      </c>
      <c r="B277" s="98"/>
      <c r="C277" s="98"/>
      <c r="D277" s="186">
        <f>E119</f>
        <v>4554000</v>
      </c>
      <c r="E277" s="146"/>
      <c r="F277" s="130"/>
      <c r="G277" s="130"/>
    </row>
    <row r="278" spans="1:47" s="132" customFormat="1" ht="15" x14ac:dyDescent="0.2">
      <c r="A278" s="191" t="s">
        <v>131</v>
      </c>
      <c r="B278" s="98"/>
      <c r="C278" s="98"/>
      <c r="D278" s="186">
        <f>E152</f>
        <v>30800000</v>
      </c>
      <c r="E278" s="146"/>
      <c r="F278" s="130"/>
      <c r="G278" s="130"/>
    </row>
    <row r="279" spans="1:47" s="132" customFormat="1" ht="15" x14ac:dyDescent="0.2">
      <c r="A279" s="143" t="s">
        <v>116</v>
      </c>
      <c r="B279" s="98"/>
      <c r="C279" s="98"/>
      <c r="D279" s="186">
        <f>E208</f>
        <v>18992454</v>
      </c>
      <c r="E279" s="146"/>
      <c r="F279" s="130"/>
      <c r="G279" s="130"/>
    </row>
    <row r="280" spans="1:47" s="132" customFormat="1" ht="15" x14ac:dyDescent="0.2">
      <c r="A280" s="119" t="s">
        <v>106</v>
      </c>
      <c r="B280" s="95"/>
      <c r="C280" s="95"/>
      <c r="D280" s="95">
        <f>SUM(D274:D279)</f>
        <v>76546454</v>
      </c>
      <c r="E280" s="146"/>
      <c r="F280" s="130"/>
      <c r="G280" s="130"/>
    </row>
    <row r="281" spans="1:47" s="132" customFormat="1" ht="15" x14ac:dyDescent="0.2">
      <c r="A281" s="205"/>
      <c r="B281" s="34"/>
      <c r="C281" s="34"/>
      <c r="D281" s="34"/>
      <c r="E281" s="146"/>
      <c r="F281" s="130"/>
      <c r="G281" s="130"/>
    </row>
    <row r="282" spans="1:47" s="132" customFormat="1" ht="15" x14ac:dyDescent="0.2">
      <c r="A282" s="206" t="s">
        <v>149</v>
      </c>
      <c r="B282" s="146"/>
      <c r="C282" s="146"/>
      <c r="D282" s="146"/>
      <c r="E282" s="146"/>
      <c r="F282" s="130"/>
      <c r="G282" s="130"/>
    </row>
    <row r="283" spans="1:47" s="132" customFormat="1" ht="15" x14ac:dyDescent="0.2">
      <c r="A283" s="164" t="s">
        <v>104</v>
      </c>
      <c r="B283" s="165"/>
      <c r="C283" s="165"/>
      <c r="D283" s="165" t="s">
        <v>105</v>
      </c>
      <c r="E283" s="146"/>
      <c r="F283" s="130"/>
      <c r="G283" s="130"/>
    </row>
    <row r="284" spans="1:47" s="132" customFormat="1" ht="15" x14ac:dyDescent="0.2">
      <c r="A284" s="191" t="s">
        <v>64</v>
      </c>
      <c r="B284" s="11"/>
      <c r="C284" s="11"/>
      <c r="D284" s="11">
        <v>0</v>
      </c>
      <c r="E284" s="146"/>
      <c r="F284" s="130"/>
      <c r="G284" s="130"/>
    </row>
    <row r="285" spans="1:47" s="132" customFormat="1" ht="15" x14ac:dyDescent="0.2">
      <c r="A285" s="191" t="s">
        <v>71</v>
      </c>
      <c r="B285" s="11"/>
      <c r="C285" s="11"/>
      <c r="D285" s="11">
        <v>2200000</v>
      </c>
      <c r="E285" s="146"/>
      <c r="F285" s="130"/>
      <c r="G285" s="130"/>
    </row>
    <row r="286" spans="1:47" s="132" customFormat="1" ht="15" x14ac:dyDescent="0.2">
      <c r="A286" s="191" t="s">
        <v>62</v>
      </c>
      <c r="B286" s="11"/>
      <c r="C286" s="11"/>
      <c r="D286" s="11">
        <v>20000000</v>
      </c>
      <c r="E286" s="146"/>
      <c r="F286" s="130"/>
      <c r="G286" s="130"/>
    </row>
    <row r="287" spans="1:47" s="132" customFormat="1" ht="15" x14ac:dyDescent="0.2">
      <c r="A287" s="191" t="s">
        <v>103</v>
      </c>
      <c r="B287" s="11"/>
      <c r="C287" s="11"/>
      <c r="D287" s="11">
        <v>34200000</v>
      </c>
      <c r="E287" s="146"/>
      <c r="F287" s="130"/>
      <c r="G287" s="130"/>
    </row>
    <row r="288" spans="1:47" s="132" customFormat="1" ht="15" x14ac:dyDescent="0.2">
      <c r="A288" s="191" t="s">
        <v>116</v>
      </c>
      <c r="B288" s="11"/>
      <c r="C288" s="11"/>
      <c r="D288" s="11">
        <v>27310000</v>
      </c>
      <c r="E288" s="146"/>
      <c r="F288" s="130"/>
      <c r="G288" s="130"/>
    </row>
    <row r="289" spans="1:7" s="132" customFormat="1" ht="15" x14ac:dyDescent="0.2">
      <c r="A289" s="119" t="s">
        <v>106</v>
      </c>
      <c r="B289" s="95"/>
      <c r="C289" s="95"/>
      <c r="D289" s="95">
        <f>SUM(D284:D288)</f>
        <v>83710000</v>
      </c>
      <c r="E289" s="146"/>
      <c r="F289" s="130"/>
      <c r="G289" s="130"/>
    </row>
    <row r="290" spans="1:7" s="132" customFormat="1" ht="15" x14ac:dyDescent="0.2">
      <c r="A290" s="145"/>
      <c r="B290" s="146"/>
      <c r="C290" s="146"/>
      <c r="D290" s="146"/>
      <c r="E290" s="146"/>
      <c r="F290" s="130"/>
      <c r="G290" s="130"/>
    </row>
    <row r="291" spans="1:7" s="132" customFormat="1" ht="15" x14ac:dyDescent="0.2">
      <c r="A291" s="145"/>
      <c r="B291" s="146"/>
      <c r="C291" s="146"/>
      <c r="D291" s="146"/>
      <c r="E291" s="146"/>
      <c r="F291" s="130"/>
      <c r="G291" s="130"/>
    </row>
    <row r="292" spans="1:7" s="132" customFormat="1" ht="15" x14ac:dyDescent="0.2">
      <c r="A292" s="145"/>
      <c r="B292" s="146"/>
      <c r="C292" s="146"/>
      <c r="D292" s="146"/>
      <c r="E292" s="146"/>
      <c r="F292" s="130"/>
      <c r="G292" s="130"/>
    </row>
    <row r="293" spans="1:7" s="132" customFormat="1" ht="15" x14ac:dyDescent="0.2">
      <c r="A293" s="145"/>
      <c r="B293" s="146"/>
      <c r="C293" s="146"/>
      <c r="D293" s="146"/>
      <c r="E293" s="146"/>
      <c r="F293" s="130"/>
      <c r="G293" s="130"/>
    </row>
    <row r="294" spans="1:7" s="132" customFormat="1" ht="15" x14ac:dyDescent="0.2">
      <c r="A294" s="145"/>
      <c r="B294" s="146"/>
      <c r="C294" s="146"/>
      <c r="D294" s="146"/>
      <c r="E294" s="146"/>
      <c r="F294" s="130"/>
      <c r="G294" s="130"/>
    </row>
    <row r="295" spans="1:7" s="132" customFormat="1" ht="15" x14ac:dyDescent="0.2">
      <c r="A295" s="145"/>
      <c r="B295" s="146"/>
      <c r="C295" s="146"/>
      <c r="D295" s="146"/>
      <c r="E295" s="146"/>
      <c r="F295" s="130"/>
      <c r="G295" s="130"/>
    </row>
    <row r="296" spans="1:7" s="132" customFormat="1" ht="15" x14ac:dyDescent="0.2">
      <c r="A296" s="145"/>
      <c r="B296" s="146"/>
      <c r="C296" s="146"/>
      <c r="D296" s="146"/>
      <c r="E296" s="146"/>
      <c r="F296" s="130"/>
      <c r="G296" s="130"/>
    </row>
    <row r="297" spans="1:7" s="132" customFormat="1" ht="15" x14ac:dyDescent="0.2">
      <c r="A297" s="145"/>
      <c r="B297" s="146"/>
      <c r="C297" s="146"/>
      <c r="D297" s="146"/>
      <c r="E297" s="146"/>
      <c r="F297" s="130"/>
      <c r="G297" s="130"/>
    </row>
    <row r="298" spans="1:7" s="132" customFormat="1" ht="15" x14ac:dyDescent="0.2">
      <c r="A298" s="145"/>
      <c r="B298" s="146"/>
      <c r="C298" s="146"/>
      <c r="D298" s="146"/>
      <c r="E298" s="146"/>
      <c r="F298" s="130"/>
      <c r="G298" s="130"/>
    </row>
    <row r="299" spans="1:7" s="133" customFormat="1" x14ac:dyDescent="0.2">
      <c r="A299" s="145"/>
      <c r="B299" s="146"/>
      <c r="C299" s="146"/>
      <c r="D299" s="146"/>
      <c r="E299" s="146"/>
      <c r="F299" s="130"/>
    </row>
    <row r="300" spans="1:7" s="133" customFormat="1" x14ac:dyDescent="0.2">
      <c r="A300" s="145"/>
      <c r="B300" s="146"/>
      <c r="C300" s="146"/>
      <c r="D300" s="146"/>
      <c r="E300" s="146"/>
      <c r="F300" s="130"/>
    </row>
    <row r="301" spans="1:7" s="133" customFormat="1" x14ac:dyDescent="0.2">
      <c r="A301" s="145"/>
      <c r="B301" s="146"/>
      <c r="C301" s="146"/>
      <c r="D301" s="146"/>
      <c r="E301" s="146"/>
      <c r="F301" s="130"/>
    </row>
    <row r="302" spans="1:7" s="129" customFormat="1" x14ac:dyDescent="0.2">
      <c r="A302" s="145"/>
      <c r="B302" s="146"/>
      <c r="C302" s="146"/>
      <c r="D302" s="146"/>
      <c r="E302" s="146"/>
      <c r="F302" s="134"/>
    </row>
    <row r="303" spans="1:7" s="129" customFormat="1" x14ac:dyDescent="0.2">
      <c r="A303" s="145"/>
      <c r="B303" s="146"/>
      <c r="C303" s="146"/>
      <c r="D303" s="146"/>
      <c r="E303" s="146"/>
      <c r="F303" s="134"/>
    </row>
    <row r="304" spans="1:7" s="129" customFormat="1" x14ac:dyDescent="0.2">
      <c r="A304" s="145"/>
      <c r="B304" s="146"/>
      <c r="C304" s="146"/>
      <c r="D304" s="146"/>
      <c r="E304" s="146"/>
      <c r="F304" s="128"/>
    </row>
    <row r="305" spans="1:5" s="132" customFormat="1" ht="15" x14ac:dyDescent="0.2">
      <c r="A305" s="145"/>
      <c r="B305" s="146"/>
      <c r="C305" s="146"/>
      <c r="D305" s="146"/>
      <c r="E305" s="146"/>
    </row>
    <row r="306" spans="1:5" s="132" customFormat="1" ht="15" x14ac:dyDescent="0.2">
      <c r="A306" s="145"/>
      <c r="B306" s="146"/>
      <c r="C306" s="146"/>
      <c r="D306" s="146"/>
      <c r="E306" s="146"/>
    </row>
    <row r="307" spans="1:5" s="132" customFormat="1" ht="15" x14ac:dyDescent="0.2">
      <c r="A307" s="145"/>
      <c r="B307" s="146"/>
      <c r="C307" s="146"/>
      <c r="D307" s="146"/>
      <c r="E307" s="146"/>
    </row>
    <row r="308" spans="1:5" s="132" customFormat="1" ht="15" x14ac:dyDescent="0.2">
      <c r="A308" s="145"/>
      <c r="B308" s="146"/>
      <c r="C308" s="146"/>
      <c r="D308" s="146"/>
      <c r="E308" s="146"/>
    </row>
    <row r="309" spans="1:5" s="132" customFormat="1" ht="15" x14ac:dyDescent="0.2">
      <c r="A309" s="145"/>
      <c r="B309" s="146"/>
      <c r="C309" s="146"/>
      <c r="D309" s="146"/>
      <c r="E309" s="146"/>
    </row>
    <row r="310" spans="1:5" s="132" customFormat="1" ht="15" x14ac:dyDescent="0.2">
      <c r="A310" s="145"/>
      <c r="B310" s="146"/>
      <c r="C310" s="146"/>
      <c r="D310" s="146"/>
      <c r="E310" s="146"/>
    </row>
    <row r="311" spans="1:5" s="132" customFormat="1" ht="15" x14ac:dyDescent="0.2">
      <c r="A311" s="145"/>
      <c r="B311" s="146"/>
      <c r="C311" s="146"/>
      <c r="D311" s="146"/>
      <c r="E311" s="146"/>
    </row>
    <row r="312" spans="1:5" s="132" customFormat="1" ht="15" x14ac:dyDescent="0.2">
      <c r="A312" s="145"/>
      <c r="B312" s="146"/>
      <c r="C312" s="146"/>
      <c r="D312" s="146"/>
      <c r="E312" s="146"/>
    </row>
    <row r="313" spans="1:5" s="132" customFormat="1" ht="15" x14ac:dyDescent="0.2">
      <c r="A313" s="145"/>
      <c r="B313" s="146"/>
      <c r="C313" s="146"/>
      <c r="D313" s="146"/>
      <c r="E313" s="146"/>
    </row>
    <row r="314" spans="1:5" s="132" customFormat="1" ht="15" x14ac:dyDescent="0.2">
      <c r="A314" s="145"/>
      <c r="B314" s="146"/>
      <c r="C314" s="146"/>
      <c r="D314" s="146"/>
      <c r="E314" s="146"/>
    </row>
    <row r="315" spans="1:5" s="132" customFormat="1" ht="15" x14ac:dyDescent="0.2">
      <c r="A315" s="145"/>
      <c r="B315" s="146"/>
      <c r="C315" s="146"/>
      <c r="D315" s="146"/>
      <c r="E315" s="146"/>
    </row>
    <row r="316" spans="1:5" s="132" customFormat="1" ht="15" x14ac:dyDescent="0.2">
      <c r="A316" s="145"/>
      <c r="B316" s="146"/>
      <c r="C316" s="146"/>
      <c r="D316" s="146"/>
      <c r="E316" s="146"/>
    </row>
    <row r="317" spans="1:5" s="132" customFormat="1" ht="15" x14ac:dyDescent="0.2">
      <c r="A317" s="145"/>
      <c r="B317" s="146"/>
      <c r="C317" s="146"/>
      <c r="D317" s="146"/>
      <c r="E317" s="146"/>
    </row>
    <row r="318" spans="1:5" s="132" customFormat="1" ht="15" x14ac:dyDescent="0.2">
      <c r="A318" s="145"/>
      <c r="B318" s="146"/>
      <c r="C318" s="146"/>
      <c r="D318" s="146"/>
      <c r="E318" s="146"/>
    </row>
    <row r="319" spans="1:5" s="132" customFormat="1" ht="15" x14ac:dyDescent="0.2">
      <c r="A319" s="145"/>
      <c r="B319" s="146"/>
      <c r="C319" s="146"/>
      <c r="D319" s="146"/>
      <c r="E319" s="146"/>
    </row>
    <row r="320" spans="1:5" s="132" customFormat="1" ht="15" x14ac:dyDescent="0.2">
      <c r="A320" s="145"/>
      <c r="B320" s="146"/>
      <c r="C320" s="146"/>
      <c r="D320" s="146"/>
      <c r="E320" s="146"/>
    </row>
    <row r="321" spans="1:5" s="132" customFormat="1" ht="15" x14ac:dyDescent="0.2">
      <c r="A321" s="145"/>
      <c r="B321" s="146"/>
      <c r="C321" s="146"/>
      <c r="D321" s="146"/>
      <c r="E321" s="146"/>
    </row>
    <row r="322" spans="1:5" s="132" customFormat="1" ht="15" x14ac:dyDescent="0.2">
      <c r="A322" s="145"/>
      <c r="B322" s="146"/>
      <c r="C322" s="146"/>
      <c r="D322" s="146"/>
      <c r="E322" s="146"/>
    </row>
    <row r="323" spans="1:5" s="132" customFormat="1" ht="15" x14ac:dyDescent="0.2">
      <c r="A323" s="145"/>
      <c r="B323" s="146"/>
      <c r="C323" s="146"/>
      <c r="D323" s="146"/>
      <c r="E323" s="146"/>
    </row>
    <row r="324" spans="1:5" s="132" customFormat="1" ht="15" x14ac:dyDescent="0.2">
      <c r="A324" s="145"/>
      <c r="B324" s="146"/>
      <c r="C324" s="146"/>
      <c r="D324" s="146"/>
      <c r="E324" s="146"/>
    </row>
    <row r="325" spans="1:5" s="132" customFormat="1" ht="15" x14ac:dyDescent="0.2">
      <c r="A325" s="145"/>
      <c r="B325" s="146"/>
      <c r="C325" s="146"/>
      <c r="D325" s="146"/>
      <c r="E325" s="146"/>
    </row>
    <row r="326" spans="1:5" s="132" customFormat="1" ht="15" x14ac:dyDescent="0.2">
      <c r="A326" s="145"/>
      <c r="B326" s="146"/>
      <c r="C326" s="146"/>
      <c r="D326" s="146"/>
      <c r="E326" s="146"/>
    </row>
    <row r="327" spans="1:5" s="132" customFormat="1" ht="15" x14ac:dyDescent="0.2">
      <c r="A327" s="145"/>
      <c r="B327" s="146"/>
      <c r="C327" s="146"/>
      <c r="D327" s="146"/>
      <c r="E327" s="146"/>
    </row>
    <row r="328" spans="1:5" s="132" customFormat="1" ht="15" x14ac:dyDescent="0.2">
      <c r="A328" s="145"/>
      <c r="B328" s="146"/>
      <c r="C328" s="146"/>
      <c r="D328" s="146"/>
      <c r="E328" s="146"/>
    </row>
    <row r="329" spans="1:5" s="132" customFormat="1" ht="15" x14ac:dyDescent="0.2">
      <c r="A329" s="145"/>
      <c r="B329" s="146"/>
      <c r="C329" s="146"/>
      <c r="D329" s="146"/>
      <c r="E329" s="146"/>
    </row>
    <row r="330" spans="1:5" s="132" customFormat="1" ht="15" x14ac:dyDescent="0.2">
      <c r="A330" s="145"/>
      <c r="B330" s="146"/>
      <c r="C330" s="146"/>
      <c r="D330" s="146"/>
      <c r="E330" s="146"/>
    </row>
    <row r="331" spans="1:5" s="132" customFormat="1" ht="15" x14ac:dyDescent="0.2">
      <c r="A331" s="145"/>
      <c r="B331" s="146"/>
      <c r="C331" s="146"/>
      <c r="D331" s="146"/>
      <c r="E331" s="146"/>
    </row>
    <row r="332" spans="1:5" s="132" customFormat="1" ht="15" x14ac:dyDescent="0.2">
      <c r="A332" s="145"/>
      <c r="B332" s="146"/>
      <c r="C332" s="146"/>
      <c r="D332" s="146"/>
      <c r="E332" s="146"/>
    </row>
    <row r="333" spans="1:5" s="132" customFormat="1" ht="15" x14ac:dyDescent="0.2">
      <c r="A333" s="145"/>
      <c r="B333" s="146"/>
      <c r="C333" s="146"/>
      <c r="D333" s="146"/>
      <c r="E333" s="146"/>
    </row>
    <row r="334" spans="1:5" s="132" customFormat="1" ht="15" x14ac:dyDescent="0.2">
      <c r="A334" s="145"/>
      <c r="B334" s="146"/>
      <c r="C334" s="146"/>
      <c r="D334" s="146"/>
      <c r="E334" s="146"/>
    </row>
    <row r="335" spans="1:5" s="132" customFormat="1" ht="15" x14ac:dyDescent="0.2">
      <c r="A335" s="145"/>
      <c r="B335" s="146"/>
      <c r="C335" s="146"/>
      <c r="D335" s="146"/>
      <c r="E335" s="146"/>
    </row>
    <row r="336" spans="1:5" s="132" customFormat="1" ht="15" x14ac:dyDescent="0.2">
      <c r="A336" s="145"/>
      <c r="B336" s="146"/>
      <c r="C336" s="146"/>
      <c r="D336" s="146"/>
      <c r="E336" s="146"/>
    </row>
    <row r="337" spans="1:5" s="132" customFormat="1" ht="15" x14ac:dyDescent="0.2">
      <c r="A337" s="145"/>
      <c r="B337" s="146"/>
      <c r="C337" s="146"/>
      <c r="D337" s="146"/>
      <c r="E337" s="146"/>
    </row>
    <row r="338" spans="1:5" s="132" customFormat="1" ht="15" x14ac:dyDescent="0.2">
      <c r="A338" s="145"/>
      <c r="B338" s="146"/>
      <c r="C338" s="146"/>
      <c r="D338" s="146"/>
      <c r="E338" s="146"/>
    </row>
    <row r="339" spans="1:5" s="132" customFormat="1" ht="15" x14ac:dyDescent="0.2">
      <c r="A339" s="145"/>
      <c r="B339" s="146"/>
      <c r="C339" s="146"/>
      <c r="D339" s="146"/>
      <c r="E339" s="146"/>
    </row>
    <row r="340" spans="1:5" s="132" customFormat="1" ht="15" x14ac:dyDescent="0.2">
      <c r="A340" s="145"/>
      <c r="B340" s="146"/>
      <c r="C340" s="146"/>
      <c r="D340" s="146"/>
      <c r="E340" s="146"/>
    </row>
    <row r="341" spans="1:5" s="132" customFormat="1" ht="15" x14ac:dyDescent="0.2">
      <c r="A341" s="145"/>
      <c r="B341" s="146"/>
      <c r="C341" s="146"/>
      <c r="D341" s="146"/>
      <c r="E341" s="146"/>
    </row>
    <row r="342" spans="1:5" s="132" customFormat="1" ht="15" x14ac:dyDescent="0.2">
      <c r="A342" s="145"/>
      <c r="B342" s="146"/>
      <c r="C342" s="146"/>
      <c r="D342" s="146"/>
      <c r="E342" s="146"/>
    </row>
    <row r="343" spans="1:5" s="132" customFormat="1" ht="15" x14ac:dyDescent="0.2">
      <c r="A343" s="145"/>
      <c r="B343" s="146"/>
      <c r="C343" s="146"/>
      <c r="D343" s="146"/>
      <c r="E343" s="146"/>
    </row>
    <row r="344" spans="1:5" s="132" customFormat="1" ht="15" x14ac:dyDescent="0.2">
      <c r="A344" s="145"/>
      <c r="B344" s="146"/>
      <c r="C344" s="146"/>
      <c r="D344" s="146"/>
      <c r="E344" s="146"/>
    </row>
    <row r="345" spans="1:5" s="132" customFormat="1" ht="15" x14ac:dyDescent="0.2">
      <c r="A345" s="145"/>
      <c r="B345" s="146"/>
      <c r="C345" s="146"/>
      <c r="D345" s="146"/>
      <c r="E345" s="146"/>
    </row>
    <row r="346" spans="1:5" s="132" customFormat="1" ht="15" x14ac:dyDescent="0.2">
      <c r="A346" s="145"/>
      <c r="B346" s="146"/>
      <c r="C346" s="146"/>
      <c r="D346" s="146"/>
      <c r="E346" s="146"/>
    </row>
    <row r="347" spans="1:5" s="132" customFormat="1" ht="15" x14ac:dyDescent="0.2">
      <c r="A347" s="145"/>
      <c r="B347" s="146"/>
      <c r="C347" s="146"/>
      <c r="D347" s="146"/>
      <c r="E347" s="146"/>
    </row>
    <row r="348" spans="1:5" s="132" customFormat="1" ht="15" x14ac:dyDescent="0.2">
      <c r="A348" s="145"/>
      <c r="B348" s="146"/>
      <c r="C348" s="146"/>
      <c r="D348" s="146"/>
      <c r="E348" s="146"/>
    </row>
    <row r="349" spans="1:5" s="132" customFormat="1" ht="15" x14ac:dyDescent="0.2">
      <c r="A349" s="145"/>
      <c r="B349" s="146"/>
      <c r="C349" s="146"/>
      <c r="D349" s="146"/>
      <c r="E349" s="146"/>
    </row>
    <row r="350" spans="1:5" s="132" customFormat="1" ht="15" x14ac:dyDescent="0.2">
      <c r="A350" s="145"/>
      <c r="B350" s="146"/>
      <c r="C350" s="146"/>
      <c r="D350" s="146"/>
      <c r="E350" s="146"/>
    </row>
    <row r="351" spans="1:5" s="132" customFormat="1" ht="15" x14ac:dyDescent="0.2">
      <c r="A351" s="145"/>
      <c r="B351" s="146"/>
      <c r="C351" s="146"/>
      <c r="D351" s="146"/>
      <c r="E351" s="146"/>
    </row>
    <row r="352" spans="1:5" s="132" customFormat="1" ht="15" x14ac:dyDescent="0.2">
      <c r="A352" s="145"/>
      <c r="B352" s="146"/>
      <c r="C352" s="146"/>
      <c r="D352" s="146"/>
      <c r="E352" s="146"/>
    </row>
    <row r="353" spans="1:5" s="132" customFormat="1" ht="15" x14ac:dyDescent="0.2">
      <c r="A353" s="145"/>
      <c r="B353" s="146"/>
      <c r="C353" s="146"/>
      <c r="D353" s="146"/>
      <c r="E353" s="146"/>
    </row>
    <row r="354" spans="1:5" s="132" customFormat="1" ht="15" x14ac:dyDescent="0.2">
      <c r="A354" s="145"/>
      <c r="B354" s="146"/>
      <c r="C354" s="146"/>
      <c r="D354" s="146"/>
      <c r="E354" s="146"/>
    </row>
    <row r="355" spans="1:5" s="132" customFormat="1" ht="15" x14ac:dyDescent="0.2">
      <c r="A355" s="145"/>
      <c r="B355" s="146"/>
      <c r="C355" s="146"/>
      <c r="D355" s="146"/>
      <c r="E355" s="146"/>
    </row>
    <row r="356" spans="1:5" s="132" customFormat="1" ht="15" x14ac:dyDescent="0.2">
      <c r="A356" s="145"/>
      <c r="B356" s="146"/>
      <c r="C356" s="146"/>
      <c r="D356" s="146"/>
      <c r="E356" s="146"/>
    </row>
    <row r="357" spans="1:5" s="132" customFormat="1" ht="15" x14ac:dyDescent="0.2">
      <c r="A357" s="145"/>
      <c r="B357" s="146"/>
      <c r="C357" s="146"/>
      <c r="D357" s="146"/>
      <c r="E357" s="146"/>
    </row>
    <row r="358" spans="1:5" s="132" customFormat="1" ht="15" x14ac:dyDescent="0.2">
      <c r="A358" s="145"/>
      <c r="B358" s="146"/>
      <c r="C358" s="146"/>
      <c r="D358" s="146"/>
      <c r="E358" s="146"/>
    </row>
    <row r="359" spans="1:5" s="132" customFormat="1" ht="15" x14ac:dyDescent="0.2">
      <c r="A359" s="145"/>
      <c r="B359" s="146"/>
      <c r="C359" s="146"/>
      <c r="D359" s="146"/>
      <c r="E359" s="146"/>
    </row>
    <row r="360" spans="1:5" s="132" customFormat="1" ht="15" x14ac:dyDescent="0.2">
      <c r="A360" s="145"/>
      <c r="B360" s="146"/>
      <c r="C360" s="146"/>
      <c r="D360" s="146"/>
      <c r="E360" s="146"/>
    </row>
    <row r="361" spans="1:5" s="132" customFormat="1" ht="15" x14ac:dyDescent="0.2">
      <c r="A361" s="145"/>
      <c r="B361" s="146"/>
      <c r="C361" s="146"/>
      <c r="D361" s="146"/>
      <c r="E361" s="146"/>
    </row>
    <row r="362" spans="1:5" s="132" customFormat="1" ht="15" x14ac:dyDescent="0.2">
      <c r="A362" s="145"/>
      <c r="B362" s="146"/>
      <c r="C362" s="146"/>
      <c r="D362" s="146"/>
      <c r="E362" s="146"/>
    </row>
    <row r="363" spans="1:5" s="132" customFormat="1" ht="15" x14ac:dyDescent="0.2">
      <c r="A363" s="145"/>
      <c r="B363" s="146"/>
      <c r="C363" s="146"/>
      <c r="D363" s="146"/>
      <c r="E363" s="146"/>
    </row>
    <row r="364" spans="1:5" s="132" customFormat="1" ht="15" x14ac:dyDescent="0.2">
      <c r="A364" s="145"/>
      <c r="B364" s="146"/>
      <c r="C364" s="146"/>
      <c r="D364" s="146"/>
      <c r="E364" s="146"/>
    </row>
    <row r="365" spans="1:5" s="132" customFormat="1" ht="15" x14ac:dyDescent="0.2">
      <c r="A365" s="145"/>
      <c r="B365" s="146"/>
      <c r="C365" s="146"/>
      <c r="D365" s="146"/>
      <c r="E365" s="146"/>
    </row>
    <row r="366" spans="1:5" s="132" customFormat="1" ht="15" x14ac:dyDescent="0.2">
      <c r="A366" s="145"/>
      <c r="B366" s="146"/>
      <c r="C366" s="146"/>
      <c r="D366" s="146"/>
      <c r="E366" s="146"/>
    </row>
    <row r="367" spans="1:5" s="132" customFormat="1" ht="15" x14ac:dyDescent="0.2">
      <c r="A367" s="145"/>
      <c r="B367" s="146"/>
      <c r="C367" s="146"/>
      <c r="D367" s="146"/>
      <c r="E367" s="146"/>
    </row>
    <row r="368" spans="1:5" s="132" customFormat="1" ht="15" x14ac:dyDescent="0.2">
      <c r="A368" s="145"/>
      <c r="B368" s="146"/>
      <c r="C368" s="146"/>
      <c r="D368" s="146"/>
      <c r="E368" s="146"/>
    </row>
    <row r="369" spans="1:5" s="132" customFormat="1" ht="15" x14ac:dyDescent="0.2">
      <c r="A369" s="145"/>
      <c r="B369" s="146"/>
      <c r="C369" s="146"/>
      <c r="D369" s="146"/>
      <c r="E369" s="146"/>
    </row>
    <row r="370" spans="1:5" s="132" customFormat="1" ht="15" x14ac:dyDescent="0.2">
      <c r="A370" s="145"/>
      <c r="B370" s="146"/>
      <c r="C370" s="146"/>
      <c r="D370" s="146"/>
      <c r="E370" s="146"/>
    </row>
    <row r="371" spans="1:5" s="132" customFormat="1" ht="15" x14ac:dyDescent="0.2">
      <c r="A371" s="145"/>
      <c r="B371" s="146"/>
      <c r="C371" s="146"/>
      <c r="D371" s="146"/>
      <c r="E371" s="146"/>
    </row>
    <row r="372" spans="1:5" s="132" customFormat="1" ht="15" x14ac:dyDescent="0.2">
      <c r="A372" s="145"/>
      <c r="B372" s="146"/>
      <c r="C372" s="146"/>
      <c r="D372" s="146"/>
      <c r="E372" s="146"/>
    </row>
    <row r="373" spans="1:5" s="132" customFormat="1" ht="15" x14ac:dyDescent="0.2">
      <c r="A373" s="145"/>
      <c r="B373" s="146"/>
      <c r="C373" s="146"/>
      <c r="D373" s="146"/>
      <c r="E373" s="146"/>
    </row>
    <row r="374" spans="1:5" s="132" customFormat="1" ht="15" x14ac:dyDescent="0.2">
      <c r="A374" s="145"/>
      <c r="B374" s="146"/>
      <c r="C374" s="146"/>
      <c r="D374" s="146"/>
      <c r="E374" s="146"/>
    </row>
    <row r="375" spans="1:5" s="132" customFormat="1" ht="15" x14ac:dyDescent="0.2">
      <c r="A375" s="145"/>
      <c r="B375" s="146"/>
      <c r="C375" s="146"/>
      <c r="D375" s="146"/>
      <c r="E375" s="146"/>
    </row>
    <row r="376" spans="1:5" s="132" customFormat="1" ht="15" x14ac:dyDescent="0.2">
      <c r="A376" s="145"/>
      <c r="B376" s="146"/>
      <c r="C376" s="146"/>
      <c r="D376" s="146"/>
      <c r="E376" s="146"/>
    </row>
    <row r="377" spans="1:5" s="132" customFormat="1" ht="15" x14ac:dyDescent="0.2">
      <c r="A377" s="145"/>
      <c r="B377" s="146"/>
      <c r="C377" s="146"/>
      <c r="D377" s="146"/>
      <c r="E377" s="146"/>
    </row>
    <row r="378" spans="1:5" s="132" customFormat="1" ht="15" x14ac:dyDescent="0.2">
      <c r="A378" s="145"/>
      <c r="B378" s="146"/>
      <c r="C378" s="146"/>
      <c r="D378" s="146"/>
      <c r="E378" s="146"/>
    </row>
    <row r="379" spans="1:5" s="132" customFormat="1" ht="15" x14ac:dyDescent="0.2">
      <c r="A379" s="145"/>
      <c r="B379" s="146"/>
      <c r="C379" s="146"/>
      <c r="D379" s="146"/>
      <c r="E379" s="146"/>
    </row>
    <row r="380" spans="1:5" s="132" customFormat="1" ht="15" x14ac:dyDescent="0.2">
      <c r="A380" s="145"/>
      <c r="B380" s="146"/>
      <c r="C380" s="146"/>
      <c r="D380" s="146"/>
      <c r="E380" s="146"/>
    </row>
    <row r="381" spans="1:5" s="132" customFormat="1" ht="15" x14ac:dyDescent="0.2">
      <c r="A381" s="145"/>
      <c r="B381" s="146"/>
      <c r="C381" s="146"/>
      <c r="D381" s="146"/>
      <c r="E381" s="146"/>
    </row>
    <row r="382" spans="1:5" s="132" customFormat="1" ht="15" x14ac:dyDescent="0.2">
      <c r="A382" s="145"/>
      <c r="B382" s="146"/>
      <c r="C382" s="146"/>
      <c r="D382" s="146"/>
      <c r="E382" s="146"/>
    </row>
    <row r="383" spans="1:5" s="132" customFormat="1" ht="15" x14ac:dyDescent="0.2">
      <c r="A383" s="145"/>
      <c r="B383" s="146"/>
      <c r="C383" s="146"/>
      <c r="D383" s="146"/>
      <c r="E383" s="146"/>
    </row>
    <row r="384" spans="1:5" s="132" customFormat="1" ht="15" x14ac:dyDescent="0.2">
      <c r="A384" s="145"/>
      <c r="B384" s="146"/>
      <c r="C384" s="146"/>
      <c r="D384" s="146"/>
      <c r="E384" s="146"/>
    </row>
    <row r="385" spans="1:47" s="132" customFormat="1" ht="15" x14ac:dyDescent="0.2">
      <c r="A385" s="145"/>
      <c r="B385" s="146"/>
      <c r="C385" s="146"/>
      <c r="D385" s="146"/>
      <c r="E385" s="146"/>
    </row>
    <row r="386" spans="1:47" s="132" customFormat="1" ht="15" x14ac:dyDescent="0.2">
      <c r="A386" s="145"/>
      <c r="B386" s="146"/>
      <c r="C386" s="146"/>
      <c r="D386" s="146"/>
      <c r="E386" s="146"/>
    </row>
    <row r="387" spans="1:47" s="132" customFormat="1" ht="15" x14ac:dyDescent="0.2">
      <c r="A387" s="145"/>
      <c r="B387" s="146"/>
      <c r="C387" s="146"/>
      <c r="D387" s="146"/>
      <c r="E387" s="146"/>
    </row>
    <row r="388" spans="1:47" s="132" customFormat="1" ht="15" x14ac:dyDescent="0.2">
      <c r="A388" s="162"/>
      <c r="B388" s="138"/>
      <c r="C388" s="138"/>
      <c r="D388" s="138"/>
      <c r="E388" s="138"/>
    </row>
    <row r="389" spans="1:47" s="132" customFormat="1" ht="15" x14ac:dyDescent="0.2">
      <c r="A389" s="162"/>
      <c r="B389" s="138"/>
      <c r="C389" s="138"/>
      <c r="D389" s="138"/>
      <c r="E389" s="138"/>
    </row>
    <row r="390" spans="1:47" s="45" customFormat="1" ht="15" x14ac:dyDescent="0.2">
      <c r="A390" s="157"/>
      <c r="B390" s="126"/>
      <c r="C390" s="126"/>
      <c r="D390" s="126"/>
      <c r="E390" s="163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106"/>
    </row>
    <row r="391" spans="1:47" s="9" customFormat="1" ht="15" x14ac:dyDescent="0.2">
      <c r="A391" s="143"/>
      <c r="B391" s="98"/>
      <c r="C391" s="98"/>
      <c r="D391" s="98"/>
      <c r="E391" s="151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107"/>
    </row>
    <row r="392" spans="1:47" s="9" customFormat="1" ht="15" x14ac:dyDescent="0.2">
      <c r="A392" s="143"/>
      <c r="B392" s="98"/>
      <c r="C392" s="98"/>
      <c r="D392" s="98"/>
      <c r="E392" s="151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107"/>
    </row>
    <row r="393" spans="1:47" s="9" customFormat="1" ht="15" x14ac:dyDescent="0.2">
      <c r="A393" s="143"/>
      <c r="B393" s="98"/>
      <c r="C393" s="98"/>
      <c r="D393" s="98"/>
      <c r="E393" s="151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107"/>
    </row>
  </sheetData>
  <phoneticPr fontId="0" type="noConversion"/>
  <printOptions horizontalCentered="1"/>
  <pageMargins left="0.39370078740157483" right="0.78740157480314965" top="0.98425196850393704" bottom="0.78740157480314965" header="0.51181102362204722" footer="0.51181102362204722"/>
  <pageSetup paperSize="9" scale="82" fitToHeight="6" orientation="portrait" horizontalDpi="4294967293" r:id="rId1"/>
  <headerFooter alignWithMargins="0">
    <oddHeader>&amp;LBát-Kom 2004.Kft.&amp;CKimutatás
 a 2016. évi üzleti terv módosításhoz&amp;R1.sz. melléklet</oddHeader>
    <oddFooter>&amp;C&amp;P</oddFooter>
  </headerFooter>
  <rowBreaks count="3" manualBreakCount="3">
    <brk id="93" max="6" man="1"/>
    <brk id="187" max="6" man="1"/>
    <brk id="2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7"/>
  <sheetViews>
    <sheetView topLeftCell="A52" zoomScaleNormal="100" workbookViewId="0">
      <selection activeCell="A53" sqref="A1:IV65536"/>
    </sheetView>
  </sheetViews>
  <sheetFormatPr defaultColWidth="9.140625" defaultRowHeight="12.75" x14ac:dyDescent="0.2"/>
  <cols>
    <col min="1" max="1" width="51.7109375" style="5" customWidth="1"/>
    <col min="2" max="2" width="10.140625" style="6" bestFit="1" customWidth="1"/>
    <col min="3" max="3" width="10.7109375" style="6" bestFit="1" customWidth="1"/>
    <col min="4" max="4" width="12" style="6" bestFit="1" customWidth="1"/>
    <col min="5" max="5" width="12" style="6" customWidth="1"/>
    <col min="6" max="16384" width="9.140625" style="5"/>
  </cols>
  <sheetData>
    <row r="1" spans="1:6" s="64" customFormat="1" x14ac:dyDescent="0.2">
      <c r="A1" s="62"/>
      <c r="B1" s="63"/>
      <c r="C1" s="63"/>
      <c r="D1" s="63"/>
      <c r="E1" s="63"/>
    </row>
    <row r="2" spans="1:6" s="39" customFormat="1" x14ac:dyDescent="0.2">
      <c r="B2" s="40"/>
      <c r="C2" s="40"/>
      <c r="D2" s="41"/>
      <c r="E2" s="41"/>
    </row>
    <row r="3" spans="1:6" ht="15" x14ac:dyDescent="0.2">
      <c r="A3" s="1"/>
    </row>
    <row r="4" spans="1:6" ht="15" x14ac:dyDescent="0.2">
      <c r="A4" s="2"/>
    </row>
    <row r="5" spans="1:6" ht="15" x14ac:dyDescent="0.2">
      <c r="A5" s="9"/>
      <c r="B5" s="13"/>
      <c r="C5" s="13"/>
    </row>
    <row r="6" spans="1:6" ht="15" x14ac:dyDescent="0.2">
      <c r="A6" s="2"/>
      <c r="B6" s="13"/>
      <c r="C6" s="13"/>
    </row>
    <row r="7" spans="1:6" ht="15" x14ac:dyDescent="0.2">
      <c r="A7" s="9"/>
      <c r="B7" s="13"/>
      <c r="C7" s="13"/>
      <c r="D7" s="11"/>
    </row>
    <row r="8" spans="1:6" ht="15" x14ac:dyDescent="0.2">
      <c r="A8" s="9"/>
      <c r="B8" s="13"/>
      <c r="C8" s="13"/>
      <c r="D8" s="11"/>
    </row>
    <row r="9" spans="1:6" ht="15" x14ac:dyDescent="0.2">
      <c r="A9" s="9"/>
      <c r="B9" s="13"/>
      <c r="C9" s="13"/>
      <c r="D9" s="11"/>
    </row>
    <row r="10" spans="1:6" s="3" customFormat="1" x14ac:dyDescent="0.2">
      <c r="B10" s="4"/>
      <c r="C10" s="4"/>
      <c r="D10" s="4"/>
      <c r="E10" s="4"/>
    </row>
    <row r="11" spans="1:6" s="38" customFormat="1" x14ac:dyDescent="0.2">
      <c r="A11" s="32"/>
      <c r="B11" s="33"/>
      <c r="C11" s="33"/>
      <c r="D11" s="33"/>
      <c r="E11" s="33"/>
      <c r="F11" s="37"/>
    </row>
    <row r="12" spans="1:6" s="38" customFormat="1" x14ac:dyDescent="0.2">
      <c r="A12" s="32"/>
      <c r="B12" s="33"/>
      <c r="C12" s="33"/>
      <c r="D12" s="33"/>
      <c r="E12" s="41"/>
      <c r="F12" s="37"/>
    </row>
    <row r="13" spans="1:6" s="38" customFormat="1" ht="15" x14ac:dyDescent="0.2">
      <c r="A13" s="58"/>
      <c r="B13" s="33"/>
      <c r="C13" s="33"/>
      <c r="D13" s="33"/>
      <c r="E13" s="88"/>
      <c r="F13" s="37"/>
    </row>
    <row r="14" spans="1:6" s="38" customFormat="1" ht="15" x14ac:dyDescent="0.2">
      <c r="A14" s="58"/>
      <c r="B14" s="33"/>
      <c r="C14" s="33"/>
      <c r="D14" s="33"/>
      <c r="E14" s="33"/>
      <c r="F14" s="37"/>
    </row>
    <row r="15" spans="1:6" s="8" customFormat="1" x14ac:dyDescent="0.2">
      <c r="A15" s="68"/>
      <c r="B15" s="69"/>
      <c r="C15" s="69"/>
      <c r="D15" s="69"/>
      <c r="E15" s="69"/>
      <c r="F15" s="30"/>
    </row>
    <row r="16" spans="1:6" s="81" customFormat="1" x14ac:dyDescent="0.2">
      <c r="A16" s="78"/>
      <c r="B16" s="79"/>
      <c r="C16" s="79"/>
      <c r="D16" s="79"/>
      <c r="E16" s="79"/>
      <c r="F16" s="80"/>
    </row>
    <row r="17" spans="1:255" s="8" customFormat="1" x14ac:dyDescent="0.2">
      <c r="A17" s="35"/>
      <c r="B17" s="36"/>
      <c r="C17" s="36"/>
      <c r="D17" s="36"/>
      <c r="E17" s="36"/>
      <c r="F17" s="31"/>
    </row>
    <row r="18" spans="1:255" s="35" customFormat="1" x14ac:dyDescent="0.2">
      <c r="B18" s="36"/>
      <c r="C18" s="36"/>
      <c r="D18" s="36"/>
      <c r="E18" s="36"/>
    </row>
    <row r="19" spans="1:255" s="64" customFormat="1" x14ac:dyDescent="0.2">
      <c r="A19" s="62"/>
      <c r="B19" s="63"/>
      <c r="C19" s="63"/>
      <c r="D19" s="63"/>
      <c r="E19" s="63"/>
    </row>
    <row r="20" spans="1:255" s="72" customFormat="1" x14ac:dyDescent="0.2">
      <c r="A20" s="70"/>
      <c r="B20" s="71"/>
      <c r="C20" s="71"/>
      <c r="D20" s="71"/>
      <c r="E20" s="41"/>
    </row>
    <row r="21" spans="1:255" s="38" customFormat="1" ht="15" x14ac:dyDescent="0.2">
      <c r="A21" s="45"/>
      <c r="B21" s="43"/>
      <c r="C21" s="43"/>
      <c r="D21" s="43"/>
      <c r="E21" s="43"/>
    </row>
    <row r="22" spans="1:255" ht="15" x14ac:dyDescent="0.2">
      <c r="A22" s="2"/>
      <c r="E22" s="43"/>
    </row>
    <row r="23" spans="1:255" ht="15" x14ac:dyDescent="0.2">
      <c r="A23" s="2"/>
      <c r="E23" s="43"/>
    </row>
    <row r="24" spans="1:255" s="3" customFormat="1" x14ac:dyDescent="0.2">
      <c r="B24" s="4"/>
      <c r="C24" s="4"/>
      <c r="D24" s="4"/>
      <c r="E24" s="4"/>
    </row>
    <row r="25" spans="1:255" s="32" customFormat="1" x14ac:dyDescent="0.2">
      <c r="B25" s="33"/>
      <c r="C25" s="33"/>
      <c r="D25" s="33"/>
      <c r="E25" s="33"/>
    </row>
    <row r="26" spans="1:255" s="32" customFormat="1" x14ac:dyDescent="0.2">
      <c r="B26" s="33"/>
      <c r="C26" s="33"/>
      <c r="D26" s="33"/>
      <c r="E26" s="82"/>
    </row>
    <row r="27" spans="1:255" s="32" customFormat="1" ht="15" x14ac:dyDescent="0.2">
      <c r="A27" s="58"/>
      <c r="B27"/>
      <c r="C27"/>
      <c r="D27" s="57"/>
      <c r="E27" s="5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35" customFormat="1" x14ac:dyDescent="0.2">
      <c r="B28" s="36"/>
      <c r="C28" s="36"/>
      <c r="D28" s="36"/>
      <c r="E28" s="36"/>
    </row>
    <row r="29" spans="1:255" s="78" customFormat="1" x14ac:dyDescent="0.2">
      <c r="B29" s="79"/>
      <c r="C29" s="79"/>
      <c r="D29" s="79"/>
      <c r="E29" s="79"/>
    </row>
    <row r="30" spans="1:255" s="35" customFormat="1" x14ac:dyDescent="0.2">
      <c r="B30" s="36"/>
      <c r="C30" s="36"/>
      <c r="D30" s="36"/>
      <c r="E30" s="36"/>
    </row>
    <row r="31" spans="1:255" s="64" customFormat="1" x14ac:dyDescent="0.2">
      <c r="A31" s="62"/>
      <c r="B31" s="63"/>
      <c r="C31" s="63"/>
      <c r="D31" s="63"/>
      <c r="E31" s="63"/>
    </row>
    <row r="32" spans="1:255" s="72" customFormat="1" x14ac:dyDescent="0.2">
      <c r="A32" s="70"/>
      <c r="B32" s="71"/>
      <c r="C32" s="71"/>
      <c r="D32" s="71"/>
      <c r="E32" s="41"/>
    </row>
    <row r="33" spans="1:7" s="45" customFormat="1" ht="15" x14ac:dyDescent="0.2">
      <c r="A33" s="42"/>
      <c r="B33" s="44"/>
      <c r="C33" s="44"/>
      <c r="D33" s="44"/>
      <c r="E33" s="44"/>
      <c r="F33" s="46"/>
    </row>
    <row r="34" spans="1:7" s="9" customFormat="1" ht="15" x14ac:dyDescent="0.2">
      <c r="B34" s="13"/>
      <c r="C34" s="13"/>
      <c r="D34" s="13"/>
      <c r="E34" s="44"/>
      <c r="F34" s="12"/>
    </row>
    <row r="35" spans="1:7" s="9" customFormat="1" ht="15" x14ac:dyDescent="0.2">
      <c r="A35" s="2"/>
      <c r="B35" s="13"/>
      <c r="C35" s="13"/>
      <c r="D35" s="13"/>
      <c r="E35" s="44"/>
      <c r="F35" s="12"/>
    </row>
    <row r="36" spans="1:7" s="9" customFormat="1" ht="15" x14ac:dyDescent="0.2">
      <c r="A36" s="2"/>
      <c r="B36" s="13"/>
      <c r="C36" s="13"/>
      <c r="D36" s="11"/>
      <c r="E36" s="44"/>
      <c r="F36" s="12"/>
    </row>
    <row r="37" spans="1:7" s="9" customFormat="1" ht="15" x14ac:dyDescent="0.2">
      <c r="B37" s="13"/>
      <c r="C37" s="13"/>
      <c r="D37" s="6"/>
      <c r="E37" s="44"/>
      <c r="F37" s="12"/>
    </row>
    <row r="38" spans="1:7" s="9" customFormat="1" ht="15" x14ac:dyDescent="0.2">
      <c r="B38" s="13"/>
      <c r="C38" s="13"/>
      <c r="D38" s="6"/>
      <c r="E38" s="44"/>
      <c r="F38" s="12"/>
      <c r="G38" s="12"/>
    </row>
    <row r="39" spans="1:7" s="9" customFormat="1" ht="15" x14ac:dyDescent="0.2">
      <c r="B39" s="13"/>
      <c r="C39" s="13"/>
      <c r="D39" s="11"/>
      <c r="E39" s="44"/>
      <c r="F39" s="12"/>
      <c r="G39" s="12"/>
    </row>
    <row r="40" spans="1:7" s="9" customFormat="1" ht="15" x14ac:dyDescent="0.2">
      <c r="B40" s="13"/>
      <c r="C40" s="13"/>
      <c r="D40" s="11"/>
      <c r="E40" s="44"/>
      <c r="F40" s="12"/>
      <c r="G40" s="12"/>
    </row>
    <row r="41" spans="1:7" s="9" customFormat="1" ht="15" x14ac:dyDescent="0.2">
      <c r="B41" s="13"/>
      <c r="C41" s="13"/>
      <c r="D41" s="13"/>
      <c r="E41" s="44"/>
      <c r="F41" s="12"/>
      <c r="G41" s="12"/>
    </row>
    <row r="42" spans="1:7" s="9" customFormat="1" ht="15" x14ac:dyDescent="0.2">
      <c r="B42" s="13"/>
      <c r="C42" s="13"/>
      <c r="D42" s="6"/>
      <c r="E42" s="44"/>
      <c r="F42" s="12"/>
      <c r="G42" s="12"/>
    </row>
    <row r="43" spans="1:7" s="9" customFormat="1" ht="15" x14ac:dyDescent="0.2">
      <c r="B43" s="13"/>
      <c r="C43" s="13"/>
      <c r="D43" s="6"/>
      <c r="E43" s="44"/>
      <c r="F43" s="12"/>
      <c r="G43" s="12"/>
    </row>
    <row r="44" spans="1:7" s="9" customFormat="1" ht="15" x14ac:dyDescent="0.2">
      <c r="B44" s="13"/>
      <c r="C44" s="13"/>
      <c r="D44" s="6"/>
      <c r="E44" s="44"/>
      <c r="F44" s="12"/>
      <c r="G44" s="12"/>
    </row>
    <row r="45" spans="1:7" s="3" customFormat="1" x14ac:dyDescent="0.2">
      <c r="B45" s="14"/>
      <c r="C45" s="14"/>
      <c r="D45" s="14"/>
      <c r="E45" s="14"/>
      <c r="F45" s="15"/>
    </row>
    <row r="46" spans="1:7" s="35" customFormat="1" x14ac:dyDescent="0.2">
      <c r="B46" s="47"/>
      <c r="C46" s="47"/>
      <c r="D46" s="47"/>
      <c r="E46" s="77"/>
      <c r="F46" s="48"/>
    </row>
    <row r="47" spans="1:7" s="35" customFormat="1" x14ac:dyDescent="0.2">
      <c r="B47" s="47"/>
      <c r="C47" s="47"/>
      <c r="D47" s="47"/>
      <c r="E47" s="41"/>
      <c r="F47" s="48"/>
    </row>
    <row r="48" spans="1:7" s="32" customFormat="1" ht="15" x14ac:dyDescent="0.2">
      <c r="A48" s="58"/>
      <c r="B48" s="21"/>
      <c r="C48" s="21"/>
      <c r="D48" s="57"/>
      <c r="E48" s="57"/>
      <c r="F48" s="22"/>
    </row>
    <row r="49" spans="1:7" s="68" customFormat="1" x14ac:dyDescent="0.2">
      <c r="B49" s="76"/>
      <c r="C49" s="76"/>
      <c r="D49" s="76"/>
      <c r="E49" s="76"/>
      <c r="F49" s="83"/>
    </row>
    <row r="50" spans="1:7" s="78" customFormat="1" x14ac:dyDescent="0.2">
      <c r="B50" s="84"/>
      <c r="C50" s="84"/>
      <c r="D50" s="84"/>
      <c r="E50" s="84"/>
      <c r="F50" s="85"/>
    </row>
    <row r="51" spans="1:7" s="35" customFormat="1" x14ac:dyDescent="0.2">
      <c r="B51" s="47"/>
      <c r="C51" s="47"/>
      <c r="D51" s="47"/>
      <c r="E51" s="47"/>
      <c r="F51" s="48"/>
    </row>
    <row r="52" spans="1:7" s="67" customFormat="1" ht="15" x14ac:dyDescent="0.2">
      <c r="A52" s="62"/>
      <c r="B52" s="65"/>
      <c r="C52" s="65"/>
      <c r="D52" s="65"/>
      <c r="E52" s="65"/>
      <c r="F52" s="66"/>
    </row>
    <row r="53" spans="1:7" s="75" customFormat="1" ht="15" x14ac:dyDescent="0.2">
      <c r="A53" s="70"/>
      <c r="B53" s="73"/>
      <c r="C53" s="73"/>
      <c r="D53" s="73"/>
      <c r="E53" s="41"/>
      <c r="F53" s="74"/>
    </row>
    <row r="54" spans="1:7" s="45" customFormat="1" ht="15" x14ac:dyDescent="0.2">
      <c r="B54" s="44"/>
      <c r="C54" s="44"/>
      <c r="D54" s="44"/>
      <c r="E54" s="44"/>
      <c r="F54" s="46"/>
      <c r="G54" s="46"/>
    </row>
    <row r="55" spans="1:7" s="9" customFormat="1" ht="15" x14ac:dyDescent="0.2">
      <c r="A55" s="2"/>
      <c r="B55" s="13"/>
      <c r="C55" s="13"/>
      <c r="D55" s="13"/>
      <c r="E55" s="44"/>
      <c r="F55" s="12"/>
      <c r="G55" s="12"/>
    </row>
    <row r="56" spans="1:7" s="9" customFormat="1" ht="15" x14ac:dyDescent="0.2">
      <c r="A56" s="2"/>
      <c r="B56" s="13"/>
      <c r="C56" s="13"/>
      <c r="D56" s="11"/>
      <c r="E56" s="44"/>
      <c r="F56" s="12"/>
      <c r="G56" s="12"/>
    </row>
    <row r="57" spans="1:7" s="9" customFormat="1" ht="15" x14ac:dyDescent="0.2">
      <c r="B57" s="13"/>
      <c r="C57" s="13"/>
      <c r="D57" s="6"/>
      <c r="E57" s="44"/>
      <c r="F57" s="12"/>
      <c r="G57" s="12"/>
    </row>
    <row r="58" spans="1:7" s="9" customFormat="1" ht="15" x14ac:dyDescent="0.2">
      <c r="B58" s="13"/>
      <c r="C58" s="13"/>
      <c r="D58" s="6"/>
      <c r="E58" s="44"/>
      <c r="F58" s="12"/>
      <c r="G58" s="12"/>
    </row>
    <row r="59" spans="1:7" s="9" customFormat="1" ht="15" x14ac:dyDescent="0.2">
      <c r="B59" s="13"/>
      <c r="C59" s="13"/>
      <c r="D59" s="6"/>
      <c r="E59" s="44"/>
      <c r="F59" s="12"/>
      <c r="G59" s="12"/>
    </row>
    <row r="60" spans="1:7" s="9" customFormat="1" ht="15" x14ac:dyDescent="0.2">
      <c r="A60" s="2"/>
      <c r="B60" s="13"/>
      <c r="C60" s="13"/>
      <c r="D60" s="11"/>
      <c r="E60" s="44"/>
      <c r="F60" s="12"/>
      <c r="G60" s="12"/>
    </row>
    <row r="61" spans="1:7" s="3" customFormat="1" x14ac:dyDescent="0.2">
      <c r="B61" s="14"/>
      <c r="C61" s="14"/>
      <c r="D61" s="14"/>
      <c r="E61" s="14"/>
      <c r="F61" s="15"/>
    </row>
    <row r="62" spans="1:7" s="35" customFormat="1" x14ac:dyDescent="0.2">
      <c r="B62" s="47"/>
      <c r="C62" s="47"/>
      <c r="D62" s="47"/>
      <c r="E62" s="47"/>
      <c r="F62" s="48"/>
    </row>
    <row r="63" spans="1:7" s="32" customFormat="1" x14ac:dyDescent="0.2">
      <c r="B63" s="21"/>
      <c r="C63" s="21"/>
      <c r="D63" s="21"/>
      <c r="E63" s="41"/>
      <c r="F63" s="22"/>
    </row>
    <row r="64" spans="1:7" s="32" customFormat="1" ht="15" x14ac:dyDescent="0.2">
      <c r="A64" s="58"/>
      <c r="B64" s="21"/>
      <c r="C64" s="21"/>
      <c r="D64" s="57"/>
      <c r="E64" s="57"/>
      <c r="F64" s="22"/>
    </row>
    <row r="65" spans="1:255" s="32" customFormat="1" ht="15" x14ac:dyDescent="0.2">
      <c r="A65" s="58"/>
      <c r="B65" s="21"/>
      <c r="C65" s="21"/>
      <c r="D65" s="57"/>
      <c r="E65" s="57"/>
      <c r="F65" s="22"/>
    </row>
    <row r="66" spans="1:255" s="32" customFormat="1" ht="15" x14ac:dyDescent="0.2">
      <c r="A66" s="58"/>
      <c r="B66" s="21"/>
      <c r="C66" s="21"/>
      <c r="D66" s="57"/>
      <c r="E66" s="57"/>
      <c r="F66" s="22"/>
    </row>
    <row r="67" spans="1:255" s="32" customFormat="1" ht="15" x14ac:dyDescent="0.2">
      <c r="A67" s="58"/>
      <c r="B67" s="21"/>
      <c r="C67" s="21"/>
      <c r="D67" s="57"/>
      <c r="E67" s="57"/>
      <c r="F67" s="22"/>
    </row>
    <row r="68" spans="1:255" s="32" customFormat="1" ht="15" x14ac:dyDescent="0.2">
      <c r="A68" s="58"/>
      <c r="B68" s="21"/>
      <c r="C68" s="21"/>
      <c r="D68" s="57"/>
      <c r="E68" s="57"/>
      <c r="F68" s="22"/>
    </row>
    <row r="69" spans="1:255" s="32" customFormat="1" ht="15" x14ac:dyDescent="0.2">
      <c r="A69" s="58"/>
      <c r="B69" s="21"/>
      <c r="C69" s="21"/>
      <c r="D69" s="57"/>
      <c r="E69" s="57"/>
      <c r="F69" s="22"/>
    </row>
    <row r="70" spans="1:255" s="32" customFormat="1" ht="15" x14ac:dyDescent="0.2">
      <c r="A70" s="58"/>
      <c r="B70" s="21"/>
      <c r="C70" s="21"/>
      <c r="D70" s="57"/>
      <c r="E70" s="57"/>
      <c r="F70" s="22"/>
    </row>
    <row r="71" spans="1:255" s="68" customFormat="1" x14ac:dyDescent="0.2">
      <c r="B71" s="76"/>
      <c r="C71" s="76"/>
      <c r="D71" s="76"/>
      <c r="E71" s="76"/>
      <c r="F71" s="83"/>
    </row>
    <row r="72" spans="1:255" s="78" customFormat="1" x14ac:dyDescent="0.2">
      <c r="B72" s="84"/>
      <c r="C72" s="84"/>
      <c r="D72" s="84"/>
      <c r="E72" s="84"/>
      <c r="F72" s="85"/>
    </row>
    <row r="73" spans="1:255" s="35" customFormat="1" x14ac:dyDescent="0.2">
      <c r="B73" s="47"/>
      <c r="C73" s="47"/>
      <c r="D73" s="47"/>
      <c r="E73" s="47"/>
      <c r="F73" s="48"/>
    </row>
    <row r="74" spans="1:255" s="20" customFormat="1" ht="15" x14ac:dyDescent="0.2">
      <c r="B74" s="21"/>
      <c r="C74" s="21"/>
      <c r="D74" s="21"/>
      <c r="E74" s="21"/>
      <c r="F74" s="22"/>
      <c r="G74" s="22"/>
    </row>
    <row r="75" spans="1:255" s="67" customFormat="1" ht="15" x14ac:dyDescent="0.2">
      <c r="A75" s="62"/>
      <c r="B75" s="65"/>
      <c r="C75" s="65"/>
      <c r="D75" s="65"/>
      <c r="E75" s="65"/>
      <c r="F75" s="66"/>
      <c r="G75" s="66"/>
    </row>
    <row r="76" spans="1:255" s="75" customFormat="1" ht="15" x14ac:dyDescent="0.2">
      <c r="A76" s="70"/>
      <c r="B76" s="73"/>
      <c r="C76" s="73"/>
      <c r="D76" s="73"/>
      <c r="E76" s="41"/>
      <c r="F76" s="74"/>
      <c r="G76" s="74"/>
    </row>
    <row r="77" spans="1:255" s="45" customFormat="1" ht="15" x14ac:dyDescent="0.2">
      <c r="B77" s="44"/>
      <c r="C77" s="44"/>
      <c r="D77" s="44"/>
      <c r="E77" s="44"/>
      <c r="F77" s="46"/>
      <c r="G77" s="46"/>
    </row>
    <row r="78" spans="1:255" s="9" customFormat="1" ht="15" x14ac:dyDescent="0.2">
      <c r="B78" s="13"/>
      <c r="C78" s="13"/>
      <c r="D78" s="13"/>
      <c r="E78" s="44"/>
      <c r="F78" s="12"/>
      <c r="G78" s="12"/>
    </row>
    <row r="79" spans="1:255" s="9" customFormat="1" ht="15" x14ac:dyDescent="0.2">
      <c r="B79" s="11"/>
      <c r="C79" s="11"/>
      <c r="D79" s="13"/>
      <c r="E79" s="44"/>
      <c r="F79" s="12"/>
      <c r="G79" s="12"/>
    </row>
    <row r="80" spans="1:255" s="9" customFormat="1" ht="15" x14ac:dyDescent="0.2">
      <c r="A80" s="2"/>
      <c r="B80" s="29"/>
      <c r="C80" s="29"/>
      <c r="D80" s="29"/>
      <c r="E80" s="44"/>
      <c r="F80" s="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7" s="9" customFormat="1" ht="15" x14ac:dyDescent="0.2">
      <c r="B81" s="17"/>
      <c r="C81" s="17"/>
      <c r="D81" s="17"/>
      <c r="E81" s="44"/>
      <c r="F81" s="12"/>
      <c r="G81" s="12"/>
    </row>
    <row r="82" spans="1:7" s="9" customFormat="1" ht="15" x14ac:dyDescent="0.2">
      <c r="B82" s="17"/>
      <c r="C82" s="17"/>
      <c r="D82" s="17"/>
      <c r="E82" s="44"/>
      <c r="F82" s="12"/>
      <c r="G82" s="12"/>
    </row>
    <row r="83" spans="1:7" s="9" customFormat="1" ht="15" x14ac:dyDescent="0.2">
      <c r="B83" s="17"/>
      <c r="C83" s="17"/>
      <c r="D83" s="17"/>
      <c r="E83" s="44"/>
      <c r="F83" s="12"/>
      <c r="G83" s="12"/>
    </row>
    <row r="84" spans="1:7" s="9" customFormat="1" ht="15" x14ac:dyDescent="0.2">
      <c r="B84" s="13"/>
      <c r="C84" s="13"/>
      <c r="D84" s="6"/>
      <c r="E84" s="44"/>
      <c r="F84" s="12"/>
      <c r="G84" s="12"/>
    </row>
    <row r="85" spans="1:7" s="9" customFormat="1" ht="15" x14ac:dyDescent="0.2">
      <c r="B85" s="13"/>
      <c r="C85" s="13"/>
      <c r="D85" s="6"/>
      <c r="E85" s="44"/>
      <c r="F85" s="12"/>
      <c r="G85" s="12"/>
    </row>
    <row r="86" spans="1:7" s="9" customFormat="1" ht="15" x14ac:dyDescent="0.2">
      <c r="B86" s="13"/>
      <c r="C86" s="13"/>
      <c r="D86" s="6"/>
      <c r="E86" s="44"/>
      <c r="F86" s="12"/>
      <c r="G86" s="12"/>
    </row>
    <row r="87" spans="1:7" s="9" customFormat="1" ht="15" x14ac:dyDescent="0.2">
      <c r="B87" s="13"/>
      <c r="C87" s="13"/>
      <c r="D87" s="6"/>
      <c r="E87" s="44"/>
      <c r="F87" s="12"/>
      <c r="G87" s="56"/>
    </row>
    <row r="88" spans="1:7" s="9" customFormat="1" ht="15" x14ac:dyDescent="0.2">
      <c r="B88" s="13"/>
      <c r="C88" s="13"/>
      <c r="D88" s="6"/>
      <c r="E88" s="44"/>
      <c r="F88" s="12"/>
      <c r="G88" s="56"/>
    </row>
    <row r="89" spans="1:7" s="9" customFormat="1" ht="15" x14ac:dyDescent="0.2">
      <c r="B89" s="13"/>
      <c r="C89" s="13"/>
      <c r="D89" s="6"/>
      <c r="E89" s="44"/>
      <c r="F89" s="12"/>
      <c r="G89" s="56"/>
    </row>
    <row r="90" spans="1:7" s="9" customFormat="1" ht="15" x14ac:dyDescent="0.2">
      <c r="B90" s="13"/>
      <c r="C90" s="13"/>
      <c r="D90" s="6"/>
      <c r="E90" s="44"/>
      <c r="F90" s="12"/>
      <c r="G90" s="12"/>
    </row>
    <row r="91" spans="1:7" s="9" customFormat="1" ht="15" x14ac:dyDescent="0.2">
      <c r="B91" s="13"/>
      <c r="C91" s="13"/>
      <c r="D91" s="6"/>
      <c r="E91" s="44"/>
      <c r="F91" s="12"/>
      <c r="G91" s="12"/>
    </row>
    <row r="92" spans="1:7" ht="15" x14ac:dyDescent="0.2">
      <c r="A92" s="9"/>
      <c r="B92" s="13"/>
      <c r="C92" s="13"/>
      <c r="E92" s="44"/>
    </row>
    <row r="93" spans="1:7" ht="15" x14ac:dyDescent="0.2">
      <c r="A93" s="9"/>
      <c r="B93" s="13"/>
      <c r="C93" s="13"/>
      <c r="D93" s="86"/>
      <c r="E93" s="44"/>
    </row>
    <row r="94" spans="1:7" s="9" customFormat="1" ht="15" x14ac:dyDescent="0.2">
      <c r="B94" s="13"/>
      <c r="C94" s="13"/>
      <c r="D94" s="18"/>
      <c r="E94" s="44"/>
      <c r="F94" s="12"/>
      <c r="G94" s="12"/>
    </row>
    <row r="95" spans="1:7" s="3" customFormat="1" x14ac:dyDescent="0.2">
      <c r="B95" s="14"/>
      <c r="C95" s="14"/>
      <c r="D95" s="14"/>
      <c r="E95" s="14"/>
      <c r="F95" s="15"/>
    </row>
    <row r="96" spans="1:7" s="32" customFormat="1" x14ac:dyDescent="0.2">
      <c r="B96" s="21"/>
      <c r="C96" s="21"/>
      <c r="D96" s="21"/>
      <c r="E96" s="21"/>
      <c r="F96" s="22"/>
    </row>
    <row r="97" spans="1:7" s="32" customFormat="1" x14ac:dyDescent="0.2">
      <c r="B97" s="21"/>
      <c r="C97" s="21"/>
      <c r="D97" s="21"/>
      <c r="E97" s="41"/>
      <c r="F97" s="22"/>
    </row>
    <row r="98" spans="1:7" s="32" customFormat="1" x14ac:dyDescent="0.2">
      <c r="B98" s="21"/>
      <c r="C98" s="21"/>
      <c r="D98" s="21"/>
      <c r="E98" s="21"/>
      <c r="F98" s="22"/>
    </row>
    <row r="99" spans="1:7" s="68" customFormat="1" x14ac:dyDescent="0.2">
      <c r="B99" s="76"/>
      <c r="C99" s="76"/>
      <c r="D99" s="76"/>
      <c r="E99" s="76"/>
      <c r="F99" s="83"/>
    </row>
    <row r="100" spans="1:7" s="35" customFormat="1" x14ac:dyDescent="0.2">
      <c r="B100" s="47"/>
      <c r="C100" s="47"/>
      <c r="D100" s="47"/>
      <c r="E100" s="47"/>
      <c r="F100" s="48"/>
    </row>
    <row r="101" spans="1:7" s="67" customFormat="1" ht="15" x14ac:dyDescent="0.2">
      <c r="A101" s="62"/>
      <c r="B101" s="65"/>
      <c r="C101" s="65"/>
      <c r="D101" s="65"/>
      <c r="E101" s="65"/>
      <c r="F101" s="66"/>
      <c r="G101" s="66"/>
    </row>
    <row r="102" spans="1:7" s="75" customFormat="1" ht="15" x14ac:dyDescent="0.2">
      <c r="A102" s="70"/>
      <c r="B102" s="73"/>
      <c r="C102" s="73"/>
      <c r="D102" s="73"/>
      <c r="E102" s="41"/>
      <c r="F102" s="74"/>
      <c r="G102" s="74"/>
    </row>
    <row r="103" spans="1:7" s="45" customFormat="1" ht="15" x14ac:dyDescent="0.2">
      <c r="A103" s="59"/>
      <c r="B103" s="49"/>
      <c r="C103" s="49"/>
      <c r="D103" s="49"/>
      <c r="E103" s="49"/>
      <c r="F103" s="46"/>
      <c r="G103" s="46"/>
    </row>
    <row r="104" spans="1:7" s="9" customFormat="1" ht="15" x14ac:dyDescent="0.2">
      <c r="B104" s="6"/>
      <c r="C104" s="6"/>
      <c r="D104" s="13"/>
      <c r="E104" s="49"/>
      <c r="F104" s="12"/>
      <c r="G104" s="12"/>
    </row>
    <row r="105" spans="1:7" s="9" customFormat="1" ht="15" x14ac:dyDescent="0.2">
      <c r="A105" s="2"/>
      <c r="B105" s="13"/>
      <c r="C105" s="13"/>
      <c r="D105" s="13"/>
      <c r="E105" s="49"/>
      <c r="F105" s="12"/>
      <c r="G105" s="12"/>
    </row>
    <row r="106" spans="1:7" s="9" customFormat="1" ht="15" x14ac:dyDescent="0.2">
      <c r="A106" s="19"/>
      <c r="B106" s="13"/>
      <c r="C106" s="13"/>
      <c r="D106" s="13"/>
      <c r="E106" s="49"/>
      <c r="F106" s="12"/>
      <c r="G106" s="12"/>
    </row>
    <row r="107" spans="1:7" s="9" customFormat="1" ht="15" x14ac:dyDescent="0.2">
      <c r="A107" s="2"/>
      <c r="B107" s="13"/>
      <c r="C107" s="13"/>
      <c r="D107" s="13"/>
      <c r="E107" s="49"/>
      <c r="F107" s="12"/>
      <c r="G107" s="12"/>
    </row>
    <row r="108" spans="1:7" s="9" customFormat="1" ht="15" x14ac:dyDescent="0.2">
      <c r="A108" s="2"/>
      <c r="B108" s="13"/>
      <c r="C108" s="13"/>
      <c r="D108" s="11"/>
      <c r="E108" s="49"/>
      <c r="F108" s="12"/>
      <c r="G108" s="12"/>
    </row>
    <row r="109" spans="1:7" s="9" customFormat="1" ht="15" x14ac:dyDescent="0.2">
      <c r="B109" s="13"/>
      <c r="C109" s="13"/>
      <c r="D109" s="11"/>
      <c r="E109" s="49"/>
      <c r="F109" s="12"/>
      <c r="G109" s="12"/>
    </row>
    <row r="110" spans="1:7" s="9" customFormat="1" ht="15" x14ac:dyDescent="0.2">
      <c r="B110" s="13"/>
      <c r="C110" s="13"/>
      <c r="D110" s="6"/>
      <c r="E110" s="49"/>
      <c r="F110" s="12"/>
      <c r="G110" s="12"/>
    </row>
    <row r="111" spans="1:7" s="9" customFormat="1" ht="15" x14ac:dyDescent="0.2">
      <c r="B111" s="13"/>
      <c r="C111" s="13"/>
      <c r="D111" s="6"/>
      <c r="E111" s="49"/>
      <c r="F111" s="12"/>
      <c r="G111" s="12"/>
    </row>
    <row r="112" spans="1:7" s="9" customFormat="1" ht="15" x14ac:dyDescent="0.2">
      <c r="B112" s="13"/>
      <c r="C112" s="13"/>
      <c r="D112" s="87"/>
      <c r="E112" s="49"/>
      <c r="F112" s="12"/>
      <c r="G112" s="12"/>
    </row>
    <row r="113" spans="2:7" s="9" customFormat="1" ht="15" x14ac:dyDescent="0.2">
      <c r="B113" s="13"/>
      <c r="C113" s="13"/>
      <c r="D113" s="87"/>
      <c r="E113" s="49"/>
      <c r="F113" s="12"/>
      <c r="G113" s="12"/>
    </row>
    <row r="114" spans="2:7" s="9" customFormat="1" ht="15" x14ac:dyDescent="0.2">
      <c r="B114" s="13"/>
      <c r="C114" s="13"/>
      <c r="D114" s="6"/>
      <c r="E114" s="49"/>
      <c r="F114" s="12"/>
      <c r="G114" s="12"/>
    </row>
    <row r="115" spans="2:7" s="9" customFormat="1" ht="15" x14ac:dyDescent="0.2">
      <c r="B115" s="13"/>
      <c r="C115" s="13"/>
      <c r="D115" s="11"/>
      <c r="E115" s="49"/>
      <c r="F115" s="12"/>
      <c r="G115" s="12"/>
    </row>
    <row r="116" spans="2:7" s="3" customFormat="1" x14ac:dyDescent="0.2">
      <c r="B116" s="14"/>
      <c r="C116" s="14"/>
      <c r="D116" s="14"/>
      <c r="E116" s="14"/>
      <c r="F116" s="15"/>
    </row>
    <row r="117" spans="2:7" s="50" customFormat="1" ht="15" x14ac:dyDescent="0.2">
      <c r="B117" s="51"/>
      <c r="C117" s="51"/>
      <c r="D117" s="51"/>
      <c r="E117" s="51"/>
      <c r="F117" s="52"/>
      <c r="G117" s="52"/>
    </row>
    <row r="118" spans="2:7" s="50" customFormat="1" ht="15" x14ac:dyDescent="0.2">
      <c r="B118" s="51"/>
      <c r="C118" s="51"/>
      <c r="D118" s="51"/>
      <c r="E118" s="41"/>
      <c r="F118" s="52"/>
      <c r="G118" s="52"/>
    </row>
    <row r="119" spans="2:7" s="9" customFormat="1" ht="15" x14ac:dyDescent="0.2">
      <c r="B119" s="13"/>
      <c r="C119" s="13"/>
      <c r="D119" s="6"/>
      <c r="E119" s="6"/>
      <c r="F119" s="12"/>
      <c r="G119" s="12"/>
    </row>
    <row r="120" spans="2:7" s="9" customFormat="1" ht="15" x14ac:dyDescent="0.2">
      <c r="B120" s="13"/>
      <c r="C120" s="13"/>
      <c r="D120" s="6"/>
      <c r="E120" s="6"/>
      <c r="F120" s="12"/>
      <c r="G120" s="12"/>
    </row>
    <row r="121" spans="2:7" s="9" customFormat="1" ht="15" x14ac:dyDescent="0.2">
      <c r="B121" s="13"/>
      <c r="C121" s="13"/>
      <c r="D121" s="11"/>
      <c r="E121" s="11"/>
      <c r="F121" s="12"/>
      <c r="G121" s="12"/>
    </row>
    <row r="122" spans="2:7" s="9" customFormat="1" ht="15" x14ac:dyDescent="0.2">
      <c r="B122" s="13"/>
      <c r="C122" s="13"/>
      <c r="D122" s="11"/>
      <c r="E122" s="11"/>
      <c r="F122" s="12"/>
      <c r="G122" s="12"/>
    </row>
    <row r="123" spans="2:7" s="9" customFormat="1" ht="15" x14ac:dyDescent="0.2">
      <c r="B123" s="13"/>
      <c r="C123" s="13"/>
      <c r="D123" s="6"/>
      <c r="E123" s="6"/>
      <c r="F123" s="12"/>
      <c r="G123" s="12"/>
    </row>
    <row r="124" spans="2:7" s="9" customFormat="1" ht="15" x14ac:dyDescent="0.2">
      <c r="B124" s="13"/>
      <c r="C124" s="13"/>
      <c r="D124" s="61"/>
      <c r="E124" s="61"/>
      <c r="F124" s="12"/>
      <c r="G124" s="12"/>
    </row>
    <row r="125" spans="2:7" s="9" customFormat="1" ht="15" x14ac:dyDescent="0.2">
      <c r="B125" s="13"/>
      <c r="C125" s="13"/>
      <c r="D125" s="6"/>
      <c r="E125" s="6"/>
      <c r="F125" s="12"/>
      <c r="G125" s="12"/>
    </row>
    <row r="126" spans="2:7" s="9" customFormat="1" ht="15" x14ac:dyDescent="0.2">
      <c r="B126" s="13"/>
      <c r="C126" s="13"/>
      <c r="D126" s="6"/>
      <c r="E126" s="6"/>
      <c r="F126" s="12"/>
      <c r="G126" s="12"/>
    </row>
    <row r="127" spans="2:7" s="9" customFormat="1" ht="15" x14ac:dyDescent="0.2">
      <c r="B127" s="13"/>
      <c r="C127" s="13"/>
      <c r="D127" s="13"/>
      <c r="E127" s="13"/>
      <c r="F127" s="12"/>
      <c r="G127" s="12"/>
    </row>
    <row r="128" spans="2:7" s="9" customFormat="1" ht="15" x14ac:dyDescent="0.2">
      <c r="B128" s="13"/>
      <c r="C128" s="13"/>
      <c r="D128" s="13"/>
      <c r="E128" s="13"/>
      <c r="F128" s="12"/>
      <c r="G128" s="12"/>
    </row>
    <row r="129" spans="1:7" s="9" customFormat="1" ht="15" x14ac:dyDescent="0.2">
      <c r="B129" s="13"/>
      <c r="C129" s="13"/>
      <c r="D129" s="11"/>
      <c r="E129" s="11"/>
      <c r="F129" s="12"/>
      <c r="G129" s="12"/>
    </row>
    <row r="130" spans="1:7" s="3" customFormat="1" x14ac:dyDescent="0.2">
      <c r="B130" s="14"/>
      <c r="C130" s="14"/>
      <c r="D130" s="14"/>
      <c r="E130" s="14"/>
      <c r="F130" s="15"/>
    </row>
    <row r="131" spans="1:7" s="78" customFormat="1" x14ac:dyDescent="0.2">
      <c r="B131" s="84"/>
      <c r="C131" s="84"/>
      <c r="D131" s="84"/>
      <c r="E131" s="84"/>
      <c r="F131" s="85"/>
    </row>
    <row r="132" spans="1:7" s="35" customFormat="1" x14ac:dyDescent="0.2">
      <c r="B132" s="47"/>
      <c r="C132" s="47"/>
      <c r="D132" s="47"/>
      <c r="E132" s="47"/>
      <c r="F132" s="48"/>
    </row>
    <row r="133" spans="1:7" s="20" customFormat="1" ht="15" x14ac:dyDescent="0.2">
      <c r="B133" s="21"/>
      <c r="C133" s="21"/>
      <c r="D133" s="21"/>
      <c r="E133" s="21"/>
      <c r="F133" s="22"/>
      <c r="G133" s="22"/>
    </row>
    <row r="134" spans="1:7" s="26" customFormat="1" ht="15.75" x14ac:dyDescent="0.25">
      <c r="A134" s="23"/>
      <c r="B134" s="24"/>
      <c r="C134" s="24"/>
      <c r="D134" s="24"/>
      <c r="E134" s="24"/>
      <c r="F134" s="25"/>
      <c r="G134" s="25"/>
    </row>
    <row r="135" spans="1:7" s="53" customFormat="1" ht="15" x14ac:dyDescent="0.2">
      <c r="B135" s="54"/>
      <c r="C135" s="54"/>
      <c r="D135" s="54"/>
      <c r="E135" s="54"/>
      <c r="F135" s="55"/>
      <c r="G135" s="55"/>
    </row>
    <row r="136" spans="1:7" s="39" customFormat="1" x14ac:dyDescent="0.2">
      <c r="B136" s="40"/>
      <c r="C136" s="40"/>
      <c r="D136" s="41"/>
      <c r="E136" s="41"/>
    </row>
    <row r="137" spans="1:7" s="9" customFormat="1" ht="15" x14ac:dyDescent="0.2">
      <c r="A137" s="7"/>
      <c r="B137" s="28"/>
      <c r="C137" s="13"/>
      <c r="D137" s="13"/>
      <c r="E137" s="13"/>
      <c r="F137" s="12"/>
      <c r="G137" s="12"/>
    </row>
    <row r="138" spans="1:7" s="9" customFormat="1" ht="15" x14ac:dyDescent="0.2">
      <c r="A138" s="7"/>
      <c r="B138" s="13"/>
      <c r="C138" s="13"/>
      <c r="D138" s="13"/>
      <c r="E138" s="13"/>
      <c r="F138" s="12"/>
      <c r="G138" s="12"/>
    </row>
    <row r="139" spans="1:7" s="9" customFormat="1" ht="15" x14ac:dyDescent="0.2">
      <c r="A139" s="7"/>
      <c r="B139" s="13"/>
      <c r="C139" s="13"/>
      <c r="D139" s="13"/>
      <c r="E139" s="13"/>
      <c r="F139" s="12"/>
      <c r="G139" s="12"/>
    </row>
    <row r="140" spans="1:7" s="9" customFormat="1" ht="15" x14ac:dyDescent="0.2">
      <c r="A140" s="7"/>
      <c r="B140" s="13"/>
      <c r="C140" s="13"/>
      <c r="D140" s="13"/>
      <c r="E140" s="60"/>
      <c r="F140" s="12"/>
      <c r="G140" s="12"/>
    </row>
    <row r="141" spans="1:7" s="9" customFormat="1" ht="15" x14ac:dyDescent="0.2">
      <c r="A141" s="7"/>
      <c r="B141" s="13"/>
      <c r="C141" s="13"/>
      <c r="D141" s="13"/>
      <c r="E141" s="13"/>
      <c r="F141" s="12"/>
      <c r="G141" s="12"/>
    </row>
    <row r="142" spans="1:7" s="9" customFormat="1" ht="15" x14ac:dyDescent="0.2">
      <c r="A142" s="7"/>
      <c r="B142" s="13"/>
      <c r="C142" s="13"/>
      <c r="D142" s="13"/>
      <c r="E142" s="13"/>
      <c r="F142" s="12"/>
      <c r="G142" s="12"/>
    </row>
    <row r="143" spans="1:7" s="9" customFormat="1" ht="15" x14ac:dyDescent="0.2">
      <c r="A143" s="7"/>
      <c r="B143" s="13"/>
      <c r="C143" s="13"/>
      <c r="D143" s="13"/>
      <c r="E143" s="13"/>
      <c r="F143" s="12"/>
      <c r="G143" s="12"/>
    </row>
    <row r="144" spans="1:7" s="27" customFormat="1" ht="15.75" x14ac:dyDescent="0.25">
      <c r="B144" s="4"/>
      <c r="C144" s="4"/>
      <c r="D144" s="4"/>
      <c r="E144" s="4"/>
      <c r="F144" s="3"/>
      <c r="G144" s="3"/>
    </row>
    <row r="145" spans="2:7" s="9" customFormat="1" ht="15" x14ac:dyDescent="0.2">
      <c r="B145" s="13"/>
      <c r="C145" s="13"/>
      <c r="D145" s="13"/>
      <c r="E145" s="13"/>
      <c r="F145" s="12"/>
      <c r="G145" s="12"/>
    </row>
    <row r="146" spans="2:7" s="9" customFormat="1" ht="15" x14ac:dyDescent="0.2">
      <c r="B146" s="13"/>
      <c r="C146" s="13"/>
      <c r="D146" s="13"/>
      <c r="E146" s="13"/>
      <c r="F146" s="12"/>
      <c r="G146" s="12"/>
    </row>
    <row r="147" spans="2:7" s="9" customFormat="1" ht="15" x14ac:dyDescent="0.2">
      <c r="B147" s="13"/>
      <c r="C147" s="13"/>
      <c r="D147" s="13"/>
      <c r="E147" s="13"/>
      <c r="F147" s="12"/>
      <c r="G147" s="12"/>
    </row>
    <row r="148" spans="2:7" s="9" customFormat="1" ht="15" x14ac:dyDescent="0.2">
      <c r="B148" s="13"/>
      <c r="C148" s="13"/>
      <c r="D148" s="13"/>
      <c r="E148" s="13"/>
      <c r="F148" s="12"/>
      <c r="G148" s="12"/>
    </row>
    <row r="149" spans="2:7" s="9" customFormat="1" ht="15" x14ac:dyDescent="0.2">
      <c r="B149" s="13"/>
      <c r="C149" s="13"/>
      <c r="D149" s="13"/>
      <c r="E149" s="13"/>
      <c r="F149" s="12"/>
      <c r="G149" s="12"/>
    </row>
    <row r="150" spans="2:7" s="9" customFormat="1" ht="15" x14ac:dyDescent="0.2">
      <c r="B150" s="13"/>
      <c r="C150" s="13"/>
      <c r="D150" s="13"/>
      <c r="E150" s="13"/>
      <c r="F150" s="12"/>
      <c r="G150" s="12"/>
    </row>
    <row r="151" spans="2:7" s="9" customFormat="1" ht="15" x14ac:dyDescent="0.2">
      <c r="B151" s="13"/>
      <c r="C151" s="13"/>
      <c r="D151" s="13"/>
      <c r="E151" s="13"/>
      <c r="F151" s="12"/>
      <c r="G151" s="12"/>
    </row>
    <row r="152" spans="2:7" s="9" customFormat="1" ht="15" x14ac:dyDescent="0.2">
      <c r="B152" s="13"/>
      <c r="C152" s="13"/>
      <c r="D152" s="13"/>
      <c r="E152" s="13"/>
      <c r="F152" s="12"/>
      <c r="G152" s="12"/>
    </row>
    <row r="153" spans="2:7" s="9" customFormat="1" ht="15" x14ac:dyDescent="0.2">
      <c r="B153" s="13"/>
      <c r="C153" s="13"/>
      <c r="D153" s="13"/>
      <c r="E153" s="13"/>
      <c r="F153" s="12"/>
      <c r="G153" s="12"/>
    </row>
    <row r="154" spans="2:7" s="9" customFormat="1" ht="15" x14ac:dyDescent="0.2">
      <c r="B154" s="13"/>
      <c r="C154" s="13"/>
      <c r="D154" s="13"/>
      <c r="E154" s="13"/>
      <c r="F154" s="12"/>
      <c r="G154" s="12"/>
    </row>
    <row r="155" spans="2:7" s="9" customFormat="1" ht="15" x14ac:dyDescent="0.2">
      <c r="B155" s="13"/>
      <c r="C155" s="13"/>
      <c r="D155" s="13"/>
      <c r="E155" s="13"/>
      <c r="F155" s="12"/>
      <c r="G155" s="12"/>
    </row>
    <row r="156" spans="2:7" s="9" customFormat="1" ht="15" x14ac:dyDescent="0.2">
      <c r="B156" s="13"/>
      <c r="C156" s="13"/>
      <c r="D156" s="13"/>
      <c r="E156" s="13"/>
      <c r="F156" s="12"/>
      <c r="G156" s="12"/>
    </row>
    <row r="157" spans="2:7" s="9" customFormat="1" ht="15" x14ac:dyDescent="0.2">
      <c r="B157" s="13"/>
      <c r="C157" s="13"/>
      <c r="D157" s="13"/>
      <c r="E157" s="13"/>
      <c r="F157" s="12"/>
      <c r="G157" s="12"/>
    </row>
    <row r="158" spans="2:7" s="9" customFormat="1" ht="15" x14ac:dyDescent="0.2">
      <c r="B158" s="13"/>
      <c r="C158" s="13"/>
      <c r="D158" s="13"/>
      <c r="E158" s="13"/>
      <c r="F158" s="12"/>
      <c r="G158" s="12"/>
    </row>
    <row r="159" spans="2:7" s="9" customFormat="1" ht="15" x14ac:dyDescent="0.2">
      <c r="B159" s="13"/>
      <c r="C159" s="13"/>
      <c r="D159" s="13"/>
      <c r="E159" s="13"/>
      <c r="F159" s="12"/>
      <c r="G159" s="12"/>
    </row>
    <row r="160" spans="2:7" s="9" customFormat="1" ht="15" x14ac:dyDescent="0.2">
      <c r="B160" s="13"/>
      <c r="C160" s="13"/>
      <c r="D160" s="13"/>
      <c r="E160" s="13"/>
      <c r="F160" s="12"/>
      <c r="G160" s="12"/>
    </row>
    <row r="161" spans="2:7" s="9" customFormat="1" ht="15" x14ac:dyDescent="0.2">
      <c r="B161" s="13"/>
      <c r="C161" s="13"/>
      <c r="D161" s="13"/>
      <c r="E161" s="13"/>
      <c r="F161" s="12"/>
      <c r="G161" s="12"/>
    </row>
    <row r="162" spans="2:7" s="9" customFormat="1" ht="15" x14ac:dyDescent="0.2">
      <c r="B162" s="13"/>
      <c r="C162" s="13"/>
      <c r="D162" s="13"/>
      <c r="E162" s="13"/>
      <c r="F162" s="12"/>
      <c r="G162" s="12"/>
    </row>
    <row r="163" spans="2:7" s="9" customFormat="1" ht="15" x14ac:dyDescent="0.2">
      <c r="B163" s="13"/>
      <c r="C163" s="13"/>
      <c r="D163" s="13"/>
      <c r="E163" s="13"/>
      <c r="F163" s="12"/>
      <c r="G163" s="12"/>
    </row>
    <row r="164" spans="2:7" s="9" customFormat="1" ht="15" x14ac:dyDescent="0.2">
      <c r="B164" s="13"/>
      <c r="C164" s="13"/>
      <c r="D164" s="13"/>
      <c r="E164" s="13"/>
      <c r="F164" s="12"/>
      <c r="G164" s="12"/>
    </row>
    <row r="165" spans="2:7" s="9" customFormat="1" ht="15" x14ac:dyDescent="0.2">
      <c r="B165" s="13"/>
      <c r="C165" s="13"/>
      <c r="D165" s="13"/>
      <c r="E165" s="13"/>
      <c r="F165" s="12"/>
      <c r="G165" s="12"/>
    </row>
    <row r="166" spans="2:7" s="9" customFormat="1" ht="15" x14ac:dyDescent="0.2">
      <c r="B166" s="13"/>
      <c r="C166" s="13"/>
      <c r="D166" s="13"/>
      <c r="E166" s="13"/>
      <c r="F166" s="12"/>
      <c r="G166" s="12"/>
    </row>
    <row r="167" spans="2:7" s="9" customFormat="1" ht="15" x14ac:dyDescent="0.2">
      <c r="B167" s="13"/>
      <c r="C167" s="13"/>
      <c r="D167" s="13"/>
      <c r="E167" s="13"/>
      <c r="F167" s="12"/>
      <c r="G167" s="12"/>
    </row>
    <row r="168" spans="2:7" s="9" customFormat="1" ht="15" x14ac:dyDescent="0.2">
      <c r="B168" s="13"/>
      <c r="C168" s="13"/>
      <c r="D168" s="13"/>
      <c r="E168" s="13"/>
      <c r="F168" s="12"/>
      <c r="G168" s="12"/>
    </row>
    <row r="169" spans="2:7" s="9" customFormat="1" ht="15" x14ac:dyDescent="0.2">
      <c r="B169" s="13"/>
      <c r="C169" s="13"/>
      <c r="D169" s="13"/>
      <c r="E169" s="13"/>
      <c r="F169" s="12"/>
      <c r="G169" s="12"/>
    </row>
    <row r="170" spans="2:7" s="9" customFormat="1" ht="15" x14ac:dyDescent="0.2">
      <c r="B170" s="13"/>
      <c r="C170" s="13"/>
      <c r="D170" s="13"/>
      <c r="E170" s="13"/>
      <c r="F170" s="12"/>
      <c r="G170" s="12"/>
    </row>
    <row r="171" spans="2:7" s="9" customFormat="1" ht="15" x14ac:dyDescent="0.2">
      <c r="B171" s="13"/>
      <c r="C171" s="13"/>
      <c r="D171" s="13"/>
      <c r="E171" s="13"/>
      <c r="F171" s="12"/>
      <c r="G171" s="12"/>
    </row>
    <row r="172" spans="2:7" s="9" customFormat="1" ht="15" x14ac:dyDescent="0.2">
      <c r="B172" s="13"/>
      <c r="C172" s="13"/>
      <c r="D172" s="13"/>
      <c r="E172" s="13"/>
      <c r="F172" s="12"/>
      <c r="G172" s="12"/>
    </row>
    <row r="173" spans="2:7" s="9" customFormat="1" ht="15" x14ac:dyDescent="0.2">
      <c r="B173" s="13"/>
      <c r="C173" s="13"/>
      <c r="D173" s="13"/>
      <c r="E173" s="13"/>
      <c r="F173" s="12"/>
      <c r="G173" s="12"/>
    </row>
    <row r="174" spans="2:7" s="9" customFormat="1" ht="15" x14ac:dyDescent="0.2">
      <c r="B174" s="13"/>
      <c r="C174" s="13"/>
      <c r="D174" s="13"/>
      <c r="E174" s="13"/>
      <c r="F174" s="12"/>
      <c r="G174" s="12"/>
    </row>
    <row r="175" spans="2:7" s="9" customFormat="1" ht="15" x14ac:dyDescent="0.2">
      <c r="B175" s="13"/>
      <c r="C175" s="13"/>
      <c r="D175" s="13"/>
      <c r="E175" s="13"/>
      <c r="F175" s="12"/>
      <c r="G175" s="12"/>
    </row>
    <row r="176" spans="2:7" s="9" customFormat="1" ht="15" x14ac:dyDescent="0.2">
      <c r="B176" s="13"/>
      <c r="C176" s="13"/>
      <c r="D176" s="13"/>
      <c r="E176" s="13"/>
      <c r="F176" s="12"/>
      <c r="G176" s="12"/>
    </row>
    <row r="177" spans="2:7" s="9" customFormat="1" ht="15" x14ac:dyDescent="0.2">
      <c r="B177" s="13"/>
      <c r="C177" s="13"/>
      <c r="D177" s="13"/>
      <c r="E177" s="13"/>
      <c r="F177" s="12"/>
      <c r="G177" s="12"/>
    </row>
    <row r="178" spans="2:7" s="9" customFormat="1" ht="15" x14ac:dyDescent="0.2">
      <c r="B178" s="13"/>
      <c r="C178" s="13"/>
      <c r="D178" s="13"/>
      <c r="E178" s="13"/>
      <c r="F178" s="12"/>
      <c r="G178" s="12"/>
    </row>
    <row r="179" spans="2:7" s="9" customFormat="1" ht="15" x14ac:dyDescent="0.2">
      <c r="B179" s="13"/>
      <c r="C179" s="13"/>
      <c r="D179" s="13"/>
      <c r="E179" s="13"/>
      <c r="F179" s="12"/>
      <c r="G179" s="12"/>
    </row>
    <row r="180" spans="2:7" s="9" customFormat="1" ht="15" x14ac:dyDescent="0.2">
      <c r="B180" s="13"/>
      <c r="C180" s="13"/>
      <c r="D180" s="13"/>
      <c r="E180" s="13"/>
      <c r="F180" s="12"/>
      <c r="G180" s="12"/>
    </row>
    <row r="181" spans="2:7" s="9" customFormat="1" ht="15" x14ac:dyDescent="0.2">
      <c r="B181" s="13"/>
      <c r="C181" s="13"/>
      <c r="D181" s="13"/>
      <c r="E181" s="13"/>
      <c r="F181" s="12"/>
      <c r="G181" s="12"/>
    </row>
    <row r="182" spans="2:7" s="9" customFormat="1" ht="15" x14ac:dyDescent="0.2">
      <c r="B182" s="13"/>
      <c r="C182" s="13"/>
      <c r="D182" s="13"/>
      <c r="E182" s="13"/>
      <c r="F182" s="12"/>
      <c r="G182" s="12"/>
    </row>
    <row r="183" spans="2:7" s="9" customFormat="1" ht="15" x14ac:dyDescent="0.2">
      <c r="B183" s="13"/>
      <c r="C183" s="13"/>
      <c r="D183" s="13"/>
      <c r="E183" s="13"/>
      <c r="F183" s="12"/>
      <c r="G183" s="12"/>
    </row>
    <row r="184" spans="2:7" s="9" customFormat="1" ht="15" x14ac:dyDescent="0.2">
      <c r="B184" s="13"/>
      <c r="C184" s="13"/>
      <c r="D184" s="13"/>
      <c r="E184" s="13"/>
      <c r="F184" s="12"/>
      <c r="G184" s="12"/>
    </row>
    <row r="185" spans="2:7" s="9" customFormat="1" ht="15" x14ac:dyDescent="0.2">
      <c r="B185" s="13"/>
      <c r="C185" s="13"/>
      <c r="D185" s="13"/>
      <c r="E185" s="13"/>
      <c r="F185" s="12"/>
      <c r="G185" s="12"/>
    </row>
    <row r="186" spans="2:7" s="9" customFormat="1" ht="15" x14ac:dyDescent="0.2">
      <c r="B186" s="13"/>
      <c r="C186" s="13"/>
      <c r="D186" s="13"/>
      <c r="E186" s="13"/>
      <c r="F186" s="12"/>
      <c r="G186" s="12"/>
    </row>
    <row r="187" spans="2:7" s="9" customFormat="1" ht="15" x14ac:dyDescent="0.2">
      <c r="B187" s="13"/>
      <c r="C187" s="13"/>
      <c r="D187" s="13"/>
      <c r="E187" s="13"/>
      <c r="F187" s="12"/>
      <c r="G187" s="12"/>
    </row>
    <row r="188" spans="2:7" s="9" customFormat="1" ht="15" x14ac:dyDescent="0.2">
      <c r="B188" s="13"/>
      <c r="C188" s="13"/>
      <c r="D188" s="13"/>
      <c r="E188" s="13"/>
      <c r="F188" s="12"/>
      <c r="G188" s="12"/>
    </row>
    <row r="189" spans="2:7" s="9" customFormat="1" ht="15" x14ac:dyDescent="0.2">
      <c r="B189" s="13"/>
      <c r="C189" s="13"/>
      <c r="D189" s="13"/>
      <c r="E189" s="13"/>
      <c r="F189" s="12"/>
      <c r="G189" s="12"/>
    </row>
    <row r="190" spans="2:7" s="9" customFormat="1" ht="15" x14ac:dyDescent="0.2">
      <c r="B190" s="13"/>
      <c r="C190" s="13"/>
      <c r="D190" s="13"/>
      <c r="E190" s="13"/>
      <c r="F190" s="12"/>
      <c r="G190" s="12"/>
    </row>
    <row r="191" spans="2:7" s="9" customFormat="1" ht="15" x14ac:dyDescent="0.2">
      <c r="B191" s="13"/>
      <c r="C191" s="13"/>
      <c r="D191" s="13"/>
      <c r="E191" s="13"/>
      <c r="F191" s="12"/>
      <c r="G191" s="12"/>
    </row>
    <row r="192" spans="2:7" s="9" customFormat="1" ht="15" x14ac:dyDescent="0.2">
      <c r="B192" s="13"/>
      <c r="C192" s="13"/>
      <c r="D192" s="13"/>
      <c r="E192" s="13"/>
      <c r="F192" s="12"/>
      <c r="G192" s="12"/>
    </row>
    <row r="193" spans="2:7" s="9" customFormat="1" ht="15" x14ac:dyDescent="0.2">
      <c r="B193" s="13"/>
      <c r="C193" s="13"/>
      <c r="D193" s="13"/>
      <c r="E193" s="13"/>
      <c r="F193" s="12"/>
      <c r="G193" s="12"/>
    </row>
    <row r="194" spans="2:7" s="9" customFormat="1" ht="15" x14ac:dyDescent="0.2">
      <c r="B194" s="13"/>
      <c r="C194" s="13"/>
      <c r="D194" s="13"/>
      <c r="E194" s="13"/>
      <c r="F194" s="12"/>
      <c r="G194" s="12"/>
    </row>
    <row r="195" spans="2:7" s="9" customFormat="1" ht="15" x14ac:dyDescent="0.2">
      <c r="B195" s="13"/>
      <c r="C195" s="13"/>
      <c r="D195" s="13"/>
      <c r="E195" s="13"/>
      <c r="F195" s="12"/>
      <c r="G195" s="12"/>
    </row>
    <row r="196" spans="2:7" s="9" customFormat="1" ht="15" x14ac:dyDescent="0.2">
      <c r="B196" s="13"/>
      <c r="C196" s="13"/>
      <c r="D196" s="13"/>
      <c r="E196" s="13"/>
      <c r="F196" s="12"/>
      <c r="G196" s="12"/>
    </row>
    <row r="197" spans="2:7" s="9" customFormat="1" ht="15" x14ac:dyDescent="0.2">
      <c r="B197" s="10"/>
      <c r="C197" s="10"/>
      <c r="D197" s="10"/>
      <c r="E197" s="10"/>
    </row>
    <row r="198" spans="2:7" s="9" customFormat="1" ht="15" x14ac:dyDescent="0.2">
      <c r="B198" s="10"/>
      <c r="C198" s="10"/>
      <c r="D198" s="10"/>
      <c r="E198" s="10"/>
    </row>
    <row r="199" spans="2:7" s="9" customFormat="1" ht="15" x14ac:dyDescent="0.2">
      <c r="B199" s="10"/>
      <c r="C199" s="10"/>
      <c r="D199" s="10"/>
      <c r="E199" s="10"/>
    </row>
    <row r="200" spans="2:7" s="9" customFormat="1" ht="15" x14ac:dyDescent="0.2">
      <c r="B200" s="10"/>
      <c r="C200" s="10"/>
      <c r="D200" s="10"/>
      <c r="E200" s="10"/>
    </row>
    <row r="201" spans="2:7" s="9" customFormat="1" ht="15" x14ac:dyDescent="0.2">
      <c r="B201" s="10"/>
      <c r="C201" s="10"/>
      <c r="D201" s="10"/>
      <c r="E201" s="10"/>
    </row>
    <row r="202" spans="2:7" s="9" customFormat="1" ht="15" x14ac:dyDescent="0.2">
      <c r="B202" s="10"/>
      <c r="C202" s="10"/>
      <c r="D202" s="10"/>
      <c r="E202" s="10"/>
    </row>
    <row r="203" spans="2:7" s="9" customFormat="1" ht="15" x14ac:dyDescent="0.2">
      <c r="B203" s="10"/>
      <c r="C203" s="10"/>
      <c r="D203" s="10"/>
      <c r="E203" s="10"/>
    </row>
    <row r="204" spans="2:7" s="9" customFormat="1" ht="15" x14ac:dyDescent="0.2">
      <c r="B204" s="10"/>
      <c r="C204" s="10"/>
      <c r="D204" s="10"/>
      <c r="E204" s="10"/>
    </row>
    <row r="205" spans="2:7" s="9" customFormat="1" ht="15" x14ac:dyDescent="0.2">
      <c r="B205" s="10"/>
      <c r="C205" s="10"/>
      <c r="D205" s="10"/>
      <c r="E205" s="10"/>
    </row>
    <row r="206" spans="2:7" s="9" customFormat="1" ht="15" x14ac:dyDescent="0.2">
      <c r="B206" s="10"/>
      <c r="C206" s="10"/>
      <c r="D206" s="10"/>
      <c r="E206" s="10"/>
    </row>
    <row r="207" spans="2:7" s="9" customFormat="1" ht="15" x14ac:dyDescent="0.2">
      <c r="B207" s="10"/>
      <c r="C207" s="10"/>
      <c r="D207" s="10"/>
      <c r="E207" s="10"/>
    </row>
    <row r="208" spans="2:7" s="9" customFormat="1" ht="15" x14ac:dyDescent="0.2">
      <c r="B208" s="10"/>
      <c r="C208" s="10"/>
      <c r="D208" s="10"/>
      <c r="E208" s="10"/>
    </row>
    <row r="209" spans="2:5" s="9" customFormat="1" ht="15" x14ac:dyDescent="0.2">
      <c r="B209" s="10"/>
      <c r="C209" s="10"/>
      <c r="D209" s="10"/>
      <c r="E209" s="10"/>
    </row>
    <row r="210" spans="2:5" s="9" customFormat="1" ht="15" x14ac:dyDescent="0.2">
      <c r="B210" s="10"/>
      <c r="C210" s="10"/>
      <c r="D210" s="10"/>
      <c r="E210" s="10"/>
    </row>
    <row r="211" spans="2:5" s="9" customFormat="1" ht="15" x14ac:dyDescent="0.2">
      <c r="B211" s="10"/>
      <c r="C211" s="10"/>
      <c r="D211" s="10"/>
      <c r="E211" s="10"/>
    </row>
    <row r="212" spans="2:5" s="9" customFormat="1" ht="15" x14ac:dyDescent="0.2">
      <c r="B212" s="10"/>
      <c r="C212" s="10"/>
      <c r="D212" s="10"/>
      <c r="E212" s="10"/>
    </row>
    <row r="213" spans="2:5" s="9" customFormat="1" ht="15" x14ac:dyDescent="0.2">
      <c r="B213" s="10"/>
      <c r="C213" s="10"/>
      <c r="D213" s="10"/>
      <c r="E213" s="10"/>
    </row>
    <row r="214" spans="2:5" s="9" customFormat="1" ht="15" x14ac:dyDescent="0.2">
      <c r="B214" s="10"/>
      <c r="C214" s="10"/>
      <c r="D214" s="10"/>
      <c r="E214" s="10"/>
    </row>
    <row r="215" spans="2:5" s="9" customFormat="1" ht="15" x14ac:dyDescent="0.2">
      <c r="B215" s="10"/>
      <c r="C215" s="10"/>
      <c r="D215" s="10"/>
      <c r="E215" s="10"/>
    </row>
    <row r="216" spans="2:5" s="9" customFormat="1" ht="15" x14ac:dyDescent="0.2">
      <c r="B216" s="10"/>
      <c r="C216" s="10"/>
      <c r="D216" s="10"/>
      <c r="E216" s="10"/>
    </row>
    <row r="217" spans="2:5" s="9" customFormat="1" ht="15" x14ac:dyDescent="0.2">
      <c r="B217" s="10"/>
      <c r="C217" s="10"/>
      <c r="D217" s="10"/>
      <c r="E217" s="10"/>
    </row>
    <row r="218" spans="2:5" s="9" customFormat="1" ht="15" x14ac:dyDescent="0.2">
      <c r="B218" s="10"/>
      <c r="C218" s="10"/>
      <c r="D218" s="10"/>
      <c r="E218" s="10"/>
    </row>
    <row r="219" spans="2:5" s="9" customFormat="1" ht="15" x14ac:dyDescent="0.2">
      <c r="B219" s="10"/>
      <c r="C219" s="10"/>
      <c r="D219" s="10"/>
      <c r="E219" s="10"/>
    </row>
    <row r="220" spans="2:5" s="9" customFormat="1" ht="15" x14ac:dyDescent="0.2">
      <c r="B220" s="10"/>
      <c r="C220" s="10"/>
      <c r="D220" s="10"/>
      <c r="E220" s="10"/>
    </row>
    <row r="221" spans="2:5" s="9" customFormat="1" ht="15" x14ac:dyDescent="0.2">
      <c r="B221" s="10"/>
      <c r="C221" s="10"/>
      <c r="D221" s="10"/>
      <c r="E221" s="10"/>
    </row>
    <row r="222" spans="2:5" s="9" customFormat="1" ht="15" x14ac:dyDescent="0.2">
      <c r="B222" s="10"/>
      <c r="C222" s="10"/>
      <c r="D222" s="10"/>
      <c r="E222" s="10"/>
    </row>
    <row r="223" spans="2:5" s="9" customFormat="1" ht="15" x14ac:dyDescent="0.2">
      <c r="B223" s="10"/>
      <c r="C223" s="10"/>
      <c r="D223" s="10"/>
      <c r="E223" s="10"/>
    </row>
    <row r="224" spans="2:5" s="9" customFormat="1" ht="15" x14ac:dyDescent="0.2">
      <c r="B224" s="10"/>
      <c r="C224" s="10"/>
      <c r="D224" s="10"/>
      <c r="E224" s="10"/>
    </row>
    <row r="225" spans="2:5" s="9" customFormat="1" ht="15" x14ac:dyDescent="0.2">
      <c r="B225" s="10"/>
      <c r="C225" s="10"/>
      <c r="D225" s="10"/>
      <c r="E225" s="10"/>
    </row>
    <row r="226" spans="2:5" s="9" customFormat="1" ht="15" x14ac:dyDescent="0.2">
      <c r="B226" s="10"/>
      <c r="C226" s="10"/>
      <c r="D226" s="10"/>
      <c r="E226" s="10"/>
    </row>
    <row r="227" spans="2:5" s="9" customFormat="1" ht="15" x14ac:dyDescent="0.2">
      <c r="B227" s="10"/>
      <c r="C227" s="10"/>
      <c r="D227" s="10"/>
      <c r="E227" s="10"/>
    </row>
    <row r="228" spans="2:5" s="9" customFormat="1" ht="15" x14ac:dyDescent="0.2">
      <c r="B228" s="10"/>
      <c r="C228" s="10"/>
      <c r="D228" s="10"/>
      <c r="E228" s="10"/>
    </row>
    <row r="229" spans="2:5" s="9" customFormat="1" ht="15" x14ac:dyDescent="0.2">
      <c r="B229" s="10"/>
      <c r="C229" s="10"/>
      <c r="D229" s="10"/>
      <c r="E229" s="10"/>
    </row>
    <row r="230" spans="2:5" s="9" customFormat="1" ht="15" x14ac:dyDescent="0.2">
      <c r="B230" s="10"/>
      <c r="C230" s="10"/>
      <c r="D230" s="10"/>
      <c r="E230" s="10"/>
    </row>
    <row r="231" spans="2:5" s="9" customFormat="1" ht="15" x14ac:dyDescent="0.2">
      <c r="B231" s="10"/>
      <c r="C231" s="10"/>
      <c r="D231" s="10"/>
      <c r="E231" s="10"/>
    </row>
    <row r="232" spans="2:5" s="9" customFormat="1" ht="15" x14ac:dyDescent="0.2">
      <c r="B232" s="10"/>
      <c r="C232" s="10"/>
      <c r="D232" s="10"/>
      <c r="E232" s="10"/>
    </row>
    <row r="233" spans="2:5" s="9" customFormat="1" ht="15" x14ac:dyDescent="0.2">
      <c r="B233" s="10"/>
      <c r="C233" s="10"/>
      <c r="D233" s="10"/>
      <c r="E233" s="10"/>
    </row>
    <row r="234" spans="2:5" s="9" customFormat="1" ht="15" x14ac:dyDescent="0.2">
      <c r="B234" s="10"/>
      <c r="C234" s="10"/>
      <c r="D234" s="10"/>
      <c r="E234" s="10"/>
    </row>
    <row r="235" spans="2:5" s="9" customFormat="1" ht="15" x14ac:dyDescent="0.2">
      <c r="B235" s="10"/>
      <c r="C235" s="10"/>
      <c r="D235" s="10"/>
      <c r="E235" s="10"/>
    </row>
    <row r="236" spans="2:5" s="9" customFormat="1" ht="15" x14ac:dyDescent="0.2">
      <c r="B236" s="10"/>
      <c r="C236" s="10"/>
      <c r="D236" s="10"/>
      <c r="E236" s="10"/>
    </row>
    <row r="237" spans="2:5" s="9" customFormat="1" ht="15" x14ac:dyDescent="0.2">
      <c r="B237" s="10"/>
      <c r="C237" s="10"/>
      <c r="D237" s="10"/>
      <c r="E237" s="10"/>
    </row>
    <row r="238" spans="2:5" s="9" customFormat="1" ht="15" x14ac:dyDescent="0.2">
      <c r="B238" s="10"/>
      <c r="C238" s="10"/>
      <c r="D238" s="10"/>
      <c r="E238" s="10"/>
    </row>
    <row r="239" spans="2:5" s="9" customFormat="1" ht="15" x14ac:dyDescent="0.2">
      <c r="B239" s="10"/>
      <c r="C239" s="10"/>
      <c r="D239" s="10"/>
      <c r="E239" s="10"/>
    </row>
    <row r="240" spans="2:5" s="9" customFormat="1" ht="15" x14ac:dyDescent="0.2">
      <c r="B240" s="10"/>
      <c r="C240" s="10"/>
      <c r="D240" s="10"/>
      <c r="E240" s="10"/>
    </row>
    <row r="241" spans="2:5" s="9" customFormat="1" ht="15" x14ac:dyDescent="0.2">
      <c r="B241" s="10"/>
      <c r="C241" s="10"/>
      <c r="D241" s="10"/>
      <c r="E241" s="10"/>
    </row>
    <row r="242" spans="2:5" s="9" customFormat="1" ht="15" x14ac:dyDescent="0.2">
      <c r="B242" s="10"/>
      <c r="C242" s="10"/>
      <c r="D242" s="10"/>
      <c r="E242" s="10"/>
    </row>
    <row r="243" spans="2:5" s="9" customFormat="1" ht="15" x14ac:dyDescent="0.2">
      <c r="B243" s="10"/>
      <c r="C243" s="10"/>
      <c r="D243" s="10"/>
      <c r="E243" s="10"/>
    </row>
    <row r="244" spans="2:5" s="9" customFormat="1" ht="15" x14ac:dyDescent="0.2">
      <c r="B244" s="10"/>
      <c r="C244" s="10"/>
      <c r="D244" s="10"/>
      <c r="E244" s="10"/>
    </row>
    <row r="245" spans="2:5" s="9" customFormat="1" ht="15" x14ac:dyDescent="0.2">
      <c r="B245" s="10"/>
      <c r="C245" s="10"/>
      <c r="D245" s="10"/>
      <c r="E245" s="10"/>
    </row>
    <row r="246" spans="2:5" s="9" customFormat="1" ht="15" x14ac:dyDescent="0.2">
      <c r="B246" s="10"/>
      <c r="C246" s="10"/>
      <c r="D246" s="10"/>
      <c r="E246" s="10"/>
    </row>
    <row r="247" spans="2:5" s="9" customFormat="1" ht="15" x14ac:dyDescent="0.2">
      <c r="B247" s="10"/>
      <c r="C247" s="10"/>
      <c r="D247" s="10"/>
      <c r="E247" s="10"/>
    </row>
    <row r="248" spans="2:5" s="9" customFormat="1" ht="15" x14ac:dyDescent="0.2">
      <c r="B248" s="10"/>
      <c r="C248" s="10"/>
      <c r="D248" s="10"/>
      <c r="E248" s="10"/>
    </row>
    <row r="249" spans="2:5" s="9" customFormat="1" ht="15" x14ac:dyDescent="0.2">
      <c r="B249" s="10"/>
      <c r="C249" s="10"/>
      <c r="D249" s="10"/>
      <c r="E249" s="10"/>
    </row>
    <row r="250" spans="2:5" s="9" customFormat="1" ht="15" x14ac:dyDescent="0.2">
      <c r="B250" s="10"/>
      <c r="C250" s="10"/>
      <c r="D250" s="10"/>
      <c r="E250" s="10"/>
    </row>
    <row r="251" spans="2:5" s="9" customFormat="1" ht="15" x14ac:dyDescent="0.2">
      <c r="B251" s="10"/>
      <c r="C251" s="10"/>
      <c r="D251" s="10"/>
      <c r="E251" s="10"/>
    </row>
    <row r="252" spans="2:5" s="9" customFormat="1" ht="15" x14ac:dyDescent="0.2">
      <c r="B252" s="10"/>
      <c r="C252" s="10"/>
      <c r="D252" s="10"/>
      <c r="E252" s="10"/>
    </row>
    <row r="253" spans="2:5" s="9" customFormat="1" ht="15" x14ac:dyDescent="0.2">
      <c r="B253" s="10"/>
      <c r="C253" s="10"/>
      <c r="D253" s="10"/>
      <c r="E253" s="10"/>
    </row>
    <row r="254" spans="2:5" s="9" customFormat="1" ht="15" x14ac:dyDescent="0.2">
      <c r="B254" s="10"/>
      <c r="C254" s="10"/>
      <c r="D254" s="10"/>
      <c r="E254" s="10"/>
    </row>
    <row r="255" spans="2:5" s="9" customFormat="1" ht="15" x14ac:dyDescent="0.2">
      <c r="B255" s="10"/>
      <c r="C255" s="10"/>
      <c r="D255" s="10"/>
      <c r="E255" s="10"/>
    </row>
    <row r="256" spans="2:5" s="9" customFormat="1" ht="15" x14ac:dyDescent="0.2">
      <c r="B256" s="10"/>
      <c r="C256" s="10"/>
      <c r="D256" s="10"/>
      <c r="E256" s="10"/>
    </row>
    <row r="257" spans="2:5" s="9" customFormat="1" ht="15" x14ac:dyDescent="0.2">
      <c r="B257" s="10"/>
      <c r="C257" s="10"/>
      <c r="D257" s="10"/>
      <c r="E257" s="10"/>
    </row>
    <row r="258" spans="2:5" s="9" customFormat="1" ht="15" x14ac:dyDescent="0.2">
      <c r="B258" s="10"/>
      <c r="C258" s="10"/>
      <c r="D258" s="10"/>
      <c r="E258" s="10"/>
    </row>
    <row r="259" spans="2:5" s="9" customFormat="1" ht="15" x14ac:dyDescent="0.2">
      <c r="B259" s="10"/>
      <c r="C259" s="10"/>
      <c r="D259" s="10"/>
      <c r="E259" s="10"/>
    </row>
    <row r="260" spans="2:5" s="9" customFormat="1" ht="15" x14ac:dyDescent="0.2">
      <c r="B260" s="10"/>
      <c r="C260" s="10"/>
      <c r="D260" s="10"/>
      <c r="E260" s="10"/>
    </row>
    <row r="261" spans="2:5" s="9" customFormat="1" ht="15" x14ac:dyDescent="0.2">
      <c r="B261" s="10"/>
      <c r="C261" s="10"/>
      <c r="D261" s="10"/>
      <c r="E261" s="10"/>
    </row>
    <row r="262" spans="2:5" s="9" customFormat="1" ht="15" x14ac:dyDescent="0.2">
      <c r="B262" s="10"/>
      <c r="C262" s="10"/>
      <c r="D262" s="10"/>
      <c r="E262" s="10"/>
    </row>
    <row r="263" spans="2:5" s="9" customFormat="1" ht="15" x14ac:dyDescent="0.2">
      <c r="B263" s="10"/>
      <c r="C263" s="10"/>
      <c r="D263" s="10"/>
      <c r="E263" s="10"/>
    </row>
    <row r="264" spans="2:5" s="9" customFormat="1" ht="15" x14ac:dyDescent="0.2">
      <c r="B264" s="10"/>
      <c r="C264" s="10"/>
      <c r="D264" s="10"/>
      <c r="E264" s="10"/>
    </row>
    <row r="265" spans="2:5" s="9" customFormat="1" ht="15" x14ac:dyDescent="0.2">
      <c r="B265" s="10"/>
      <c r="C265" s="10"/>
      <c r="D265" s="10"/>
      <c r="E265" s="10"/>
    </row>
    <row r="266" spans="2:5" s="9" customFormat="1" ht="15" x14ac:dyDescent="0.2">
      <c r="B266" s="10"/>
      <c r="C266" s="10"/>
      <c r="D266" s="10"/>
      <c r="E266" s="10"/>
    </row>
    <row r="267" spans="2:5" s="9" customFormat="1" ht="15" x14ac:dyDescent="0.2">
      <c r="B267" s="10"/>
      <c r="C267" s="10"/>
      <c r="D267" s="10"/>
      <c r="E267" s="10"/>
    </row>
    <row r="268" spans="2:5" s="9" customFormat="1" ht="15" x14ac:dyDescent="0.2">
      <c r="B268" s="10"/>
      <c r="C268" s="10"/>
      <c r="D268" s="10"/>
      <c r="E268" s="10"/>
    </row>
    <row r="269" spans="2:5" s="9" customFormat="1" ht="15" x14ac:dyDescent="0.2">
      <c r="B269" s="10"/>
      <c r="C269" s="10"/>
      <c r="D269" s="10"/>
      <c r="E269" s="10"/>
    </row>
    <row r="270" spans="2:5" s="9" customFormat="1" ht="15" x14ac:dyDescent="0.2">
      <c r="B270" s="10"/>
      <c r="C270" s="10"/>
      <c r="D270" s="10"/>
      <c r="E270" s="10"/>
    </row>
    <row r="271" spans="2:5" s="9" customFormat="1" ht="15" x14ac:dyDescent="0.2">
      <c r="B271" s="10"/>
      <c r="C271" s="10"/>
      <c r="D271" s="10"/>
      <c r="E271" s="10"/>
    </row>
    <row r="272" spans="2:5" s="9" customFormat="1" ht="15" x14ac:dyDescent="0.2">
      <c r="B272" s="10"/>
      <c r="C272" s="10"/>
      <c r="D272" s="10"/>
      <c r="E272" s="10"/>
    </row>
    <row r="273" spans="2:5" s="9" customFormat="1" ht="15" x14ac:dyDescent="0.2">
      <c r="B273" s="10"/>
      <c r="C273" s="10"/>
      <c r="D273" s="10"/>
      <c r="E273" s="10"/>
    </row>
    <row r="274" spans="2:5" s="9" customFormat="1" ht="15" x14ac:dyDescent="0.2">
      <c r="B274" s="10"/>
      <c r="C274" s="10"/>
      <c r="D274" s="10"/>
      <c r="E274" s="10"/>
    </row>
    <row r="275" spans="2:5" s="9" customFormat="1" ht="15" x14ac:dyDescent="0.2">
      <c r="B275" s="10"/>
      <c r="C275" s="10"/>
      <c r="D275" s="10"/>
      <c r="E275" s="10"/>
    </row>
    <row r="276" spans="2:5" s="9" customFormat="1" ht="15" x14ac:dyDescent="0.2">
      <c r="B276" s="10"/>
      <c r="C276" s="10"/>
      <c r="D276" s="10"/>
      <c r="E276" s="10"/>
    </row>
    <row r="277" spans="2:5" s="9" customFormat="1" ht="15" x14ac:dyDescent="0.2">
      <c r="B277" s="10"/>
      <c r="C277" s="10"/>
      <c r="D277" s="10"/>
      <c r="E277" s="10"/>
    </row>
    <row r="278" spans="2:5" s="9" customFormat="1" ht="15" x14ac:dyDescent="0.2">
      <c r="B278" s="10"/>
      <c r="C278" s="10"/>
      <c r="D278" s="10"/>
      <c r="E278" s="10"/>
    </row>
    <row r="279" spans="2:5" s="9" customFormat="1" ht="15" x14ac:dyDescent="0.2">
      <c r="B279" s="10"/>
      <c r="C279" s="10"/>
      <c r="D279" s="10"/>
      <c r="E279" s="10"/>
    </row>
    <row r="280" spans="2:5" s="9" customFormat="1" ht="15" x14ac:dyDescent="0.2">
      <c r="B280" s="10"/>
      <c r="C280" s="10"/>
      <c r="D280" s="10"/>
      <c r="E280" s="10"/>
    </row>
    <row r="281" spans="2:5" s="9" customFormat="1" ht="15" x14ac:dyDescent="0.2">
      <c r="B281" s="10"/>
      <c r="C281" s="10"/>
      <c r="D281" s="10"/>
      <c r="E281" s="10"/>
    </row>
    <row r="282" spans="2:5" s="9" customFormat="1" ht="15" x14ac:dyDescent="0.2">
      <c r="B282" s="10"/>
      <c r="C282" s="10"/>
      <c r="D282" s="10"/>
      <c r="E282" s="10"/>
    </row>
    <row r="283" spans="2:5" s="9" customFormat="1" ht="15" x14ac:dyDescent="0.2">
      <c r="B283" s="10"/>
      <c r="C283" s="10"/>
      <c r="D283" s="10"/>
      <c r="E283" s="10"/>
    </row>
    <row r="284" spans="2:5" s="9" customFormat="1" ht="15" x14ac:dyDescent="0.2">
      <c r="B284" s="10"/>
      <c r="C284" s="10"/>
      <c r="D284" s="10"/>
      <c r="E284" s="10"/>
    </row>
    <row r="285" spans="2:5" s="9" customFormat="1" ht="15" x14ac:dyDescent="0.2">
      <c r="B285" s="10"/>
      <c r="C285" s="10"/>
      <c r="D285" s="10"/>
      <c r="E285" s="10"/>
    </row>
    <row r="286" spans="2:5" s="9" customFormat="1" ht="15" x14ac:dyDescent="0.2">
      <c r="B286" s="10"/>
      <c r="C286" s="10"/>
      <c r="D286" s="10"/>
      <c r="E286" s="10"/>
    </row>
    <row r="287" spans="2:5" s="9" customFormat="1" ht="15" x14ac:dyDescent="0.2">
      <c r="B287" s="10"/>
      <c r="C287" s="10"/>
      <c r="D287" s="10"/>
      <c r="E287" s="10"/>
    </row>
  </sheetData>
  <phoneticPr fontId="0" type="noConversion"/>
  <pageMargins left="0.75" right="0.75" top="1" bottom="1" header="0.5" footer="0.5"/>
  <pageSetup paperSize="9" scale="88" orientation="portrait" r:id="rId1"/>
  <headerFooter alignWithMargins="0">
    <oddHeader>&amp;LBát-Kom 2004 Kft&amp;CKimutatás a 2007. évi üzleti tervhez</oddHeader>
    <oddFooter>&amp;C&amp;P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topLeftCell="A190" workbookViewId="0">
      <selection activeCell="D218" sqref="D218"/>
    </sheetView>
  </sheetViews>
  <sheetFormatPr defaultColWidth="9.140625" defaultRowHeight="12.75" x14ac:dyDescent="0.2"/>
  <cols>
    <col min="1" max="1" width="9.140625" style="32"/>
    <col min="2" max="5" width="9.140625" style="33"/>
    <col min="6" max="6" width="9.140625" style="34"/>
    <col min="7" max="16384" width="9.140625" style="32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összevont</vt:lpstr>
      <vt:lpstr>munka1</vt:lpstr>
      <vt:lpstr>munka</vt:lpstr>
      <vt:lpstr>összevont!Nyomtatási_cím</vt:lpstr>
      <vt:lpstr>összevont!Nyomtatási_terület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Mórocz Zoltán</dc:creator>
  <cp:lastModifiedBy>Polgármester</cp:lastModifiedBy>
  <cp:lastPrinted>2016-08-22T14:25:12Z</cp:lastPrinted>
  <dcterms:created xsi:type="dcterms:W3CDTF">2005-01-15T09:44:42Z</dcterms:created>
  <dcterms:modified xsi:type="dcterms:W3CDTF">2016-08-23T13:57:59Z</dcterms:modified>
</cp:coreProperties>
</file>