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kiadások" sheetId="1" r:id="rId1"/>
    <sheet name="Munka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F93" i="1"/>
  <c r="F64" i="1"/>
  <c r="F23" i="1"/>
  <c r="F21" i="1"/>
  <c r="F52" i="1"/>
  <c r="F22" i="1" l="1"/>
  <c r="F20" i="1" s="1"/>
  <c r="F27" i="1"/>
  <c r="F94" i="1"/>
  <c r="F92" i="1" s="1"/>
  <c r="F51" i="1" l="1"/>
  <c r="F50" i="1" s="1"/>
  <c r="F41" i="1"/>
  <c r="F30" i="1"/>
  <c r="F82" i="1"/>
  <c r="F75" i="1"/>
  <c r="F74" i="1"/>
  <c r="F73" i="1"/>
  <c r="F63" i="1"/>
  <c r="F62" i="1"/>
  <c r="F55" i="1"/>
  <c r="F56" i="1"/>
  <c r="F57" i="1"/>
  <c r="F58" i="1"/>
  <c r="F59" i="1"/>
  <c r="F60" i="1"/>
  <c r="F61" i="1"/>
  <c r="F65" i="1"/>
  <c r="F66" i="1"/>
  <c r="F67" i="1"/>
  <c r="F68" i="1"/>
  <c r="F69" i="1"/>
  <c r="F70" i="1"/>
  <c r="F71" i="1"/>
  <c r="F72" i="1"/>
  <c r="F76" i="1"/>
  <c r="F77" i="1"/>
  <c r="F54" i="1"/>
  <c r="F80" i="1"/>
  <c r="F53" i="1" l="1"/>
  <c r="F99" i="1"/>
  <c r="F98" i="1"/>
  <c r="F97" i="1"/>
  <c r="F96" i="1"/>
  <c r="F91" i="1"/>
  <c r="F89" i="1"/>
  <c r="F88" i="1"/>
  <c r="F87" i="1"/>
  <c r="F86" i="1"/>
  <c r="F85" i="1"/>
  <c r="F84" i="1"/>
  <c r="F83" i="1"/>
  <c r="F79" i="1"/>
  <c r="F78" i="1" s="1"/>
  <c r="F95" i="1" l="1"/>
  <c r="F81" i="1"/>
  <c r="F32" i="1"/>
  <c r="F33" i="1"/>
  <c r="F34" i="1"/>
  <c r="F35" i="1"/>
  <c r="F36" i="1"/>
  <c r="F37" i="1"/>
  <c r="F38" i="1"/>
  <c r="F39" i="1"/>
  <c r="F31" i="1"/>
  <c r="F49" i="1"/>
  <c r="F48" i="1"/>
  <c r="F47" i="1"/>
  <c r="F46" i="1"/>
  <c r="F44" i="1"/>
  <c r="F42" i="1"/>
  <c r="F43" i="1"/>
  <c r="F45" i="1"/>
  <c r="F29" i="1" l="1"/>
  <c r="F40" i="1"/>
  <c r="F25" i="1"/>
  <c r="F26" i="1"/>
  <c r="F28" i="1" l="1"/>
  <c r="F24" i="1"/>
  <c r="F100" i="1" l="1"/>
</calcChain>
</file>

<file path=xl/sharedStrings.xml><?xml version="1.0" encoding="utf-8"?>
<sst xmlns="http://schemas.openxmlformats.org/spreadsheetml/2006/main" count="224" uniqueCount="133">
  <si>
    <t>Mennyiség</t>
  </si>
  <si>
    <t>Egység</t>
  </si>
  <si>
    <t>Egységár</t>
  </si>
  <si>
    <t>Összeg</t>
  </si>
  <si>
    <t>Tétel</t>
  </si>
  <si>
    <t>Bérek</t>
  </si>
  <si>
    <t>hónap</t>
  </si>
  <si>
    <t>Járulékai</t>
  </si>
  <si>
    <t>év</t>
  </si>
  <si>
    <t>Ssz.</t>
  </si>
  <si>
    <t>1.1</t>
  </si>
  <si>
    <t>2</t>
  </si>
  <si>
    <t>2.1</t>
  </si>
  <si>
    <t>2.2</t>
  </si>
  <si>
    <t>3.1</t>
  </si>
  <si>
    <t>5</t>
  </si>
  <si>
    <t>alk</t>
  </si>
  <si>
    <t>KIADÁSOK</t>
  </si>
  <si>
    <t>FORRÁSOK/BEVÉTELEK</t>
  </si>
  <si>
    <t>Egyéb értékesítés TIP</t>
  </si>
  <si>
    <t>Bevétel összesen:</t>
  </si>
  <si>
    <t>Rendezvények</t>
  </si>
  <si>
    <t>Vers Város – költészet napja</t>
  </si>
  <si>
    <t>Városi Majális</t>
  </si>
  <si>
    <t>Orbán nap</t>
  </si>
  <si>
    <t>Város napja</t>
  </si>
  <si>
    <t>Táncolj velünk! Népcsoportok utcafesztiválja</t>
  </si>
  <si>
    <t>70 éven felüliek karácsonyváró ünnepe</t>
  </si>
  <si>
    <t>Fiatalok a városért</t>
  </si>
  <si>
    <t>Beszerzések</t>
  </si>
  <si>
    <t>Szolgáltatások</t>
  </si>
  <si>
    <t>Nyomdai szolgáltatások</t>
  </si>
  <si>
    <t>Postai szolgáltatás</t>
  </si>
  <si>
    <t>Telefonköltség</t>
  </si>
  <si>
    <t>Ügyvezetői felelősségbiztosítás</t>
  </si>
  <si>
    <t>Könyvvizsgálói díj</t>
  </si>
  <si>
    <t>Pénzügyi tanácsadás</t>
  </si>
  <si>
    <t>Kedvezményes határig 100.000 ft/*fő/év kp</t>
  </si>
  <si>
    <t>Járulék</t>
  </si>
  <si>
    <t xml:space="preserve">3. </t>
  </si>
  <si>
    <t>Művelődési Ház</t>
  </si>
  <si>
    <t>Tájház</t>
  </si>
  <si>
    <t>Turisztikai Információs Pont</t>
  </si>
  <si>
    <t>Informatikus- rendszergazdai feladatok ellátása</t>
  </si>
  <si>
    <t>Hangosítás, zeneszolgáltatás</t>
  </si>
  <si>
    <t>Villamos energia díj</t>
  </si>
  <si>
    <t>Gázdíj</t>
  </si>
  <si>
    <t>Víz és csatornadíj</t>
  </si>
  <si>
    <t>Karbantartás, kisjavítás</t>
  </si>
  <si>
    <t>Szemétszállítás</t>
  </si>
  <si>
    <t>Egyéb üzemeltetési szolgáltatás (riasztórendszer)</t>
  </si>
  <si>
    <t>Egyéb dologi</t>
  </si>
  <si>
    <t>Műemlék nyilvántartás - országos jegyzék</t>
  </si>
  <si>
    <t>Terembérlet</t>
  </si>
  <si>
    <t>Rendezvények bevételei</t>
  </si>
  <si>
    <t>Vállalkozási szerződésból származó bevétel</t>
  </si>
  <si>
    <t>Közlekedési költségtérítés</t>
  </si>
  <si>
    <t>Irodaszer, nyomtatvány</t>
  </si>
  <si>
    <t>Kisértékű tárgyi eszköz</t>
  </si>
  <si>
    <t>Internet és telefon díj</t>
  </si>
  <si>
    <t>Egyéb üzemeltetési szolgáltatás (fénymásoló)</t>
  </si>
  <si>
    <t>3.2</t>
  </si>
  <si>
    <t>3.3</t>
  </si>
  <si>
    <t>4</t>
  </si>
  <si>
    <t>Banki költségek</t>
  </si>
  <si>
    <t>Médiavásárlás</t>
  </si>
  <si>
    <t>Tolnatáj TV</t>
  </si>
  <si>
    <t>Rádió Antritt</t>
  </si>
  <si>
    <t>Médiaworks</t>
  </si>
  <si>
    <t>Online felületek/kisfilmek</t>
  </si>
  <si>
    <t>Fenntartási költségek</t>
  </si>
  <si>
    <t>Caffeteria, költségtérítés</t>
  </si>
  <si>
    <t>6</t>
  </si>
  <si>
    <t>Farsangi színház</t>
  </si>
  <si>
    <t>Nők napja</t>
  </si>
  <si>
    <t>Pilvax Kávéház- Városi ünnepség</t>
  </si>
  <si>
    <t>Holocaust Emléknap, Zádor Jenő Emléknap, Zsidó temető avatása</t>
  </si>
  <si>
    <t>TeSzedd!- Várostakarítás</t>
  </si>
  <si>
    <t>Pünkösdi rétes – és kézműves sör fesztivál</t>
  </si>
  <si>
    <t>Múzeumok éjszakája, Szent Iván éji hangverseny</t>
  </si>
  <si>
    <t>Szent István ünnep</t>
  </si>
  <si>
    <t>Idősek Világnapja</t>
  </si>
  <si>
    <t>Karácsonyi hangverseny</t>
  </si>
  <si>
    <t>Városdekoráció</t>
  </si>
  <si>
    <t>KIADÁSOK ÖSSZESEN:</t>
  </si>
  <si>
    <t>6.1</t>
  </si>
  <si>
    <t>6.2</t>
  </si>
  <si>
    <t>6.3</t>
  </si>
  <si>
    <t>6.5</t>
  </si>
  <si>
    <t>6.6</t>
  </si>
  <si>
    <t>6.7</t>
  </si>
  <si>
    <t>6.8</t>
  </si>
  <si>
    <t>6.9</t>
  </si>
  <si>
    <t>6.10</t>
  </si>
  <si>
    <t>7.1</t>
  </si>
  <si>
    <t>7.2</t>
  </si>
  <si>
    <t>Ingatlan bérbeadás</t>
  </si>
  <si>
    <t>Reklámbevétel Cikádor</t>
  </si>
  <si>
    <t>Szponzoráció, támogatás rendezvények</t>
  </si>
  <si>
    <t>TOP pályázatokhoz kapcsolódó szolgáltatások költségei</t>
  </si>
  <si>
    <t>TOP pályázatokból származó bevétel</t>
  </si>
  <si>
    <t>projekt</t>
  </si>
  <si>
    <t>Városi Triatlon</t>
  </si>
  <si>
    <t>Város gyereknap</t>
  </si>
  <si>
    <t>IV. Bátaszéki Bornapok</t>
  </si>
  <si>
    <t>Városi ünnepély október 23.</t>
  </si>
  <si>
    <t>Királyi Gasztronómiai Est</t>
  </si>
  <si>
    <t>Adventi forgatag</t>
  </si>
  <si>
    <t>Közművelődés</t>
  </si>
  <si>
    <t>Vállalkozói szerződés</t>
  </si>
  <si>
    <t>-</t>
  </si>
  <si>
    <t>Intenet és telefondíj</t>
  </si>
  <si>
    <t>Tárgyi eszközök, berendezés</t>
  </si>
  <si>
    <t>negyedév</t>
  </si>
  <si>
    <t>Kiskassza díj</t>
  </si>
  <si>
    <t>5 fő</t>
  </si>
  <si>
    <t>Pedagógusnap</t>
  </si>
  <si>
    <t>Szabályzatírás</t>
  </si>
  <si>
    <t>6.4</t>
  </si>
  <si>
    <t>7</t>
  </si>
  <si>
    <t>TOP pályázatokhoz kapcsolódó megbízási díjak költségei</t>
  </si>
  <si>
    <t>8</t>
  </si>
  <si>
    <t>8.1</t>
  </si>
  <si>
    <t>8.2</t>
  </si>
  <si>
    <t>8.3</t>
  </si>
  <si>
    <t>8.4</t>
  </si>
  <si>
    <t>TOP pályázatok</t>
  </si>
  <si>
    <t>5.1</t>
  </si>
  <si>
    <t>5.2</t>
  </si>
  <si>
    <t>Közművelődési szerződés 1.</t>
  </si>
  <si>
    <t>Közművelődési szerződés 2. múzeumi tev.</t>
  </si>
  <si>
    <t>Közművelődési szerződés 3. kiadói tev. (Cikádor újság)</t>
  </si>
  <si>
    <t>Reklámszerződésből származó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</si>
</sst>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2" borderId="0" xfId="0" applyNumberFormat="1" applyFill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0" fillId="0" borderId="0" xfId="0" applyNumberFormat="1"/>
    <xf numFmtId="0" fontId="0" fillId="0" borderId="0" xfId="0" applyAlignment="1"/>
    <xf numFmtId="49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right" wrapText="1"/>
    </xf>
    <xf numFmtId="3" fontId="1" fillId="4" borderId="0" xfId="0" applyNumberFormat="1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3" fontId="0" fillId="4" borderId="0" xfId="0" applyNumberFormat="1" applyFill="1" applyAlignment="1">
      <alignment wrapText="1"/>
    </xf>
    <xf numFmtId="4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right" wrapText="1"/>
    </xf>
    <xf numFmtId="3" fontId="5" fillId="4" borderId="0" xfId="0" applyNumberFormat="1" applyFont="1" applyFill="1" applyAlignment="1">
      <alignment wrapText="1"/>
    </xf>
    <xf numFmtId="3" fontId="0" fillId="4" borderId="0" xfId="0" applyNumberFormat="1" applyFill="1"/>
    <xf numFmtId="3" fontId="0" fillId="0" borderId="0" xfId="0" applyNumberFormat="1" applyBorder="1"/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49" fontId="0" fillId="4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Fill="1" applyBorder="1"/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>
      <selection activeCell="J17" sqref="J17"/>
    </sheetView>
  </sheetViews>
  <sheetFormatPr defaultColWidth="9.140625" defaultRowHeight="15" x14ac:dyDescent="0.25"/>
  <cols>
    <col min="1" max="1" width="4.7109375" style="8" customWidth="1"/>
    <col min="2" max="2" width="27.5703125" style="4" customWidth="1"/>
    <col min="3" max="3" width="11" style="4" customWidth="1"/>
    <col min="4" max="4" width="12" style="5" bestFit="1" customWidth="1"/>
    <col min="5" max="5" width="13.28515625" style="4" customWidth="1"/>
    <col min="6" max="6" width="17.42578125" style="6" customWidth="1"/>
    <col min="7" max="7" width="27" style="4" customWidth="1"/>
    <col min="8" max="9" width="9.7109375" style="4" bestFit="1" customWidth="1"/>
    <col min="10" max="16384" width="9.140625" style="4"/>
  </cols>
  <sheetData>
    <row r="1" spans="1:7" x14ac:dyDescent="0.25">
      <c r="B1" s="1" t="s">
        <v>18</v>
      </c>
      <c r="C1" s="4">
        <v>2019</v>
      </c>
      <c r="E1" s="4">
        <v>2018</v>
      </c>
    </row>
    <row r="2" spans="1:7" x14ac:dyDescent="0.25">
      <c r="B2" s="12"/>
      <c r="C2" s="16"/>
    </row>
    <row r="3" spans="1:7" x14ac:dyDescent="0.25">
      <c r="B3" s="45" t="s">
        <v>53</v>
      </c>
      <c r="C3" s="46">
        <v>150000</v>
      </c>
      <c r="D3" s="47"/>
      <c r="E3" s="57">
        <v>200000</v>
      </c>
      <c r="F3" s="59"/>
    </row>
    <row r="4" spans="1:7" x14ac:dyDescent="0.25">
      <c r="B4" s="45" t="s">
        <v>96</v>
      </c>
      <c r="C4" s="46">
        <v>1200000</v>
      </c>
      <c r="D4" s="47"/>
      <c r="E4" s="57">
        <v>1524000</v>
      </c>
      <c r="F4" s="59"/>
    </row>
    <row r="5" spans="1:7" x14ac:dyDescent="0.25">
      <c r="B5" s="45" t="s">
        <v>97</v>
      </c>
      <c r="C5" s="46">
        <v>180000</v>
      </c>
      <c r="D5" s="47"/>
      <c r="E5" s="57">
        <v>250000</v>
      </c>
      <c r="F5" s="59"/>
    </row>
    <row r="6" spans="1:7" x14ac:dyDescent="0.25">
      <c r="B6" s="49" t="s">
        <v>19</v>
      </c>
      <c r="C6" s="46">
        <v>1600000</v>
      </c>
      <c r="D6" s="50"/>
      <c r="E6" s="56">
        <v>1200000</v>
      </c>
      <c r="F6" s="59"/>
    </row>
    <row r="7" spans="1:7" x14ac:dyDescent="0.25">
      <c r="B7" s="49" t="s">
        <v>54</v>
      </c>
      <c r="C7" s="46">
        <v>1500000</v>
      </c>
      <c r="D7" s="50"/>
      <c r="E7" s="56">
        <v>750000</v>
      </c>
      <c r="F7" s="59"/>
    </row>
    <row r="8" spans="1:7" ht="30" x14ac:dyDescent="0.25">
      <c r="B8" s="49" t="s">
        <v>98</v>
      </c>
      <c r="C8" s="46">
        <v>3149600</v>
      </c>
      <c r="D8" s="50"/>
      <c r="E8" s="56">
        <v>3000000</v>
      </c>
      <c r="F8" s="59"/>
      <c r="G8" s="16"/>
    </row>
    <row r="9" spans="1:7" x14ac:dyDescent="0.25">
      <c r="B9" s="49" t="s">
        <v>129</v>
      </c>
      <c r="C9" s="46">
        <v>23569356</v>
      </c>
      <c r="D9" s="60">
        <v>48535304</v>
      </c>
      <c r="E9" s="58">
        <v>16977416</v>
      </c>
      <c r="F9" s="63">
        <v>39526995</v>
      </c>
      <c r="G9" s="16"/>
    </row>
    <row r="10" spans="1:7" ht="30" x14ac:dyDescent="0.25">
      <c r="B10" s="49" t="s">
        <v>130</v>
      </c>
      <c r="C10" s="46">
        <v>697000</v>
      </c>
      <c r="D10" s="61"/>
      <c r="E10" s="58">
        <v>471540</v>
      </c>
      <c r="F10" s="64"/>
      <c r="G10" s="16"/>
    </row>
    <row r="11" spans="1:7" ht="30" x14ac:dyDescent="0.25">
      <c r="B11" s="49" t="s">
        <v>131</v>
      </c>
      <c r="C11" s="46">
        <v>2112000</v>
      </c>
      <c r="D11" s="61"/>
      <c r="E11" s="58">
        <v>2950836</v>
      </c>
      <c r="F11" s="64"/>
      <c r="G11" s="16"/>
    </row>
    <row r="12" spans="1:7" ht="30" x14ac:dyDescent="0.25">
      <c r="B12" s="48" t="s">
        <v>55</v>
      </c>
      <c r="C12" s="51">
        <v>14803120</v>
      </c>
      <c r="D12" s="61"/>
      <c r="E12" s="56">
        <v>12357833</v>
      </c>
      <c r="F12" s="64"/>
    </row>
    <row r="13" spans="1:7" x14ac:dyDescent="0.25">
      <c r="B13" s="48" t="s">
        <v>65</v>
      </c>
      <c r="C13" s="51">
        <v>7353828</v>
      </c>
      <c r="D13" s="62"/>
      <c r="E13" s="56">
        <v>6769370</v>
      </c>
      <c r="F13" s="65"/>
      <c r="G13" s="6">
        <v>9008309</v>
      </c>
    </row>
    <row r="14" spans="1:7" ht="30" x14ac:dyDescent="0.25">
      <c r="B14" s="67" t="s">
        <v>132</v>
      </c>
      <c r="C14" s="51">
        <v>0</v>
      </c>
      <c r="D14" s="52"/>
      <c r="E14" s="66">
        <v>6000000</v>
      </c>
      <c r="F14" s="59"/>
    </row>
    <row r="15" spans="1:7" ht="30" x14ac:dyDescent="0.25">
      <c r="B15" s="48" t="s">
        <v>100</v>
      </c>
      <c r="C15" s="51">
        <v>4645627</v>
      </c>
      <c r="D15" s="47"/>
      <c r="E15" s="57">
        <v>12415859</v>
      </c>
      <c r="F15" s="59"/>
    </row>
    <row r="16" spans="1:7" x14ac:dyDescent="0.25">
      <c r="A16" s="11"/>
      <c r="B16" s="53" t="s">
        <v>20</v>
      </c>
      <c r="C16" s="54">
        <f>SUM(C2:C15)</f>
        <v>60960531</v>
      </c>
      <c r="D16" s="47"/>
      <c r="E16" s="55">
        <f>SUM(E3:E15)</f>
        <v>64866854</v>
      </c>
      <c r="F16" s="59"/>
    </row>
    <row r="18" spans="1:9" x14ac:dyDescent="0.25">
      <c r="B18" s="1" t="s">
        <v>17</v>
      </c>
    </row>
    <row r="19" spans="1:9" s="1" customFormat="1" x14ac:dyDescent="0.25">
      <c r="A19" s="7" t="s">
        <v>9</v>
      </c>
      <c r="B19" s="1" t="s">
        <v>4</v>
      </c>
      <c r="C19" s="1" t="s">
        <v>0</v>
      </c>
      <c r="D19" s="2" t="s">
        <v>1</v>
      </c>
      <c r="E19" s="1" t="s">
        <v>2</v>
      </c>
      <c r="F19" s="3" t="s">
        <v>3</v>
      </c>
    </row>
    <row r="20" spans="1:9" s="1" customFormat="1" x14ac:dyDescent="0.25">
      <c r="A20" s="22">
        <v>1</v>
      </c>
      <c r="B20" s="23" t="s">
        <v>5</v>
      </c>
      <c r="C20" s="23"/>
      <c r="D20" s="24"/>
      <c r="E20" s="23"/>
      <c r="F20" s="25">
        <f>SUM(F21:F23)</f>
        <v>16343646</v>
      </c>
      <c r="I20"/>
    </row>
    <row r="21" spans="1:9" x14ac:dyDescent="0.25">
      <c r="A21" s="8" t="s">
        <v>10</v>
      </c>
      <c r="B21" s="4" t="s">
        <v>5</v>
      </c>
      <c r="C21" s="4">
        <v>13</v>
      </c>
      <c r="D21" s="5" t="s">
        <v>6</v>
      </c>
      <c r="E21" s="6">
        <v>1020550</v>
      </c>
      <c r="F21" s="40">
        <f>E21*C21</f>
        <v>13267150</v>
      </c>
      <c r="I21"/>
    </row>
    <row r="22" spans="1:9" x14ac:dyDescent="0.25">
      <c r="B22" s="4" t="s">
        <v>7</v>
      </c>
      <c r="C22" s="4">
        <v>13</v>
      </c>
      <c r="D22" s="5" t="s">
        <v>6</v>
      </c>
      <c r="E22" s="6">
        <v>218192</v>
      </c>
      <c r="F22" s="40">
        <f>E22*C22</f>
        <v>2836496</v>
      </c>
      <c r="I22"/>
    </row>
    <row r="23" spans="1:9" x14ac:dyDescent="0.25">
      <c r="C23" s="4">
        <v>12</v>
      </c>
      <c r="D23" s="5" t="s">
        <v>6</v>
      </c>
      <c r="E23" s="6">
        <v>20000</v>
      </c>
      <c r="F23" s="40">
        <f>E23*C23</f>
        <v>240000</v>
      </c>
      <c r="I23"/>
    </row>
    <row r="24" spans="1:9" s="1" customFormat="1" x14ac:dyDescent="0.25">
      <c r="A24" s="22" t="s">
        <v>11</v>
      </c>
      <c r="B24" s="23" t="s">
        <v>71</v>
      </c>
      <c r="C24" s="23"/>
      <c r="D24" s="24"/>
      <c r="E24" s="23"/>
      <c r="F24" s="25">
        <f>SUM(F25:F27)</f>
        <v>1139328</v>
      </c>
    </row>
    <row r="25" spans="1:9" ht="30" x14ac:dyDescent="0.25">
      <c r="A25" s="8" t="s">
        <v>12</v>
      </c>
      <c r="B25" s="4" t="s">
        <v>37</v>
      </c>
      <c r="C25" s="4">
        <v>12</v>
      </c>
      <c r="D25" s="5" t="s">
        <v>115</v>
      </c>
      <c r="E25" s="6">
        <v>76250</v>
      </c>
      <c r="F25" s="40">
        <f t="shared" ref="F25:F49" si="0">E25*C25</f>
        <v>915000</v>
      </c>
    </row>
    <row r="26" spans="1:9" x14ac:dyDescent="0.25">
      <c r="B26" t="s">
        <v>38</v>
      </c>
      <c r="C26" s="4">
        <v>12</v>
      </c>
      <c r="D26" s="5" t="s">
        <v>115</v>
      </c>
      <c r="E26" s="6">
        <v>10694</v>
      </c>
      <c r="F26" s="40">
        <f t="shared" si="0"/>
        <v>128328</v>
      </c>
    </row>
    <row r="27" spans="1:9" x14ac:dyDescent="0.25">
      <c r="A27" s="8" t="s">
        <v>13</v>
      </c>
      <c r="B27" s="4" t="s">
        <v>56</v>
      </c>
      <c r="C27" s="4">
        <v>12</v>
      </c>
      <c r="D27" s="5" t="s">
        <v>6</v>
      </c>
      <c r="E27" s="6">
        <v>8000</v>
      </c>
      <c r="F27" s="40">
        <f>E27*C27</f>
        <v>96000</v>
      </c>
    </row>
    <row r="28" spans="1:9" x14ac:dyDescent="0.25">
      <c r="A28" s="22" t="s">
        <v>39</v>
      </c>
      <c r="B28" s="23" t="s">
        <v>70</v>
      </c>
      <c r="C28" s="26"/>
      <c r="D28" s="27"/>
      <c r="E28" s="28"/>
      <c r="F28" s="25">
        <f>F29+F40+F50</f>
        <v>4245600</v>
      </c>
    </row>
    <row r="29" spans="1:9" s="1" customFormat="1" x14ac:dyDescent="0.25">
      <c r="A29" s="7" t="s">
        <v>14</v>
      </c>
      <c r="B29" s="1" t="s">
        <v>40</v>
      </c>
      <c r="D29" s="2"/>
      <c r="E29" s="3"/>
      <c r="F29" s="3">
        <f>SUM(F30:F39)</f>
        <v>3348000</v>
      </c>
    </row>
    <row r="30" spans="1:9" x14ac:dyDescent="0.25">
      <c r="B30" s="4" t="s">
        <v>57</v>
      </c>
      <c r="C30" s="4">
        <v>12</v>
      </c>
      <c r="D30" s="5" t="s">
        <v>6</v>
      </c>
      <c r="E30" s="6">
        <v>15000</v>
      </c>
      <c r="F30" s="6">
        <f>E30*C30</f>
        <v>180000</v>
      </c>
    </row>
    <row r="31" spans="1:9" x14ac:dyDescent="0.25">
      <c r="B31" s="4" t="s">
        <v>58</v>
      </c>
      <c r="C31" s="4">
        <v>12</v>
      </c>
      <c r="D31" s="5" t="s">
        <v>6</v>
      </c>
      <c r="E31" s="6">
        <v>25000</v>
      </c>
      <c r="F31" s="6">
        <f t="shared" si="0"/>
        <v>300000</v>
      </c>
    </row>
    <row r="32" spans="1:9" x14ac:dyDescent="0.25">
      <c r="B32" s="4" t="s">
        <v>59</v>
      </c>
      <c r="C32" s="4">
        <v>12</v>
      </c>
      <c r="D32" s="5" t="s">
        <v>6</v>
      </c>
      <c r="E32" s="6">
        <v>19000</v>
      </c>
      <c r="F32" s="6">
        <f t="shared" si="0"/>
        <v>228000</v>
      </c>
    </row>
    <row r="33" spans="1:6" x14ac:dyDescent="0.25">
      <c r="B33" s="4" t="s">
        <v>45</v>
      </c>
      <c r="C33" s="4">
        <v>12</v>
      </c>
      <c r="D33" s="5" t="s">
        <v>6</v>
      </c>
      <c r="E33" s="6">
        <v>9000</v>
      </c>
      <c r="F33" s="6">
        <f t="shared" si="0"/>
        <v>108000</v>
      </c>
    </row>
    <row r="34" spans="1:6" x14ac:dyDescent="0.25">
      <c r="B34" s="4" t="s">
        <v>46</v>
      </c>
      <c r="C34" s="4">
        <v>12</v>
      </c>
      <c r="D34" s="5" t="s">
        <v>6</v>
      </c>
      <c r="E34" s="6">
        <v>150000</v>
      </c>
      <c r="F34" s="6">
        <f t="shared" si="0"/>
        <v>1800000</v>
      </c>
    </row>
    <row r="35" spans="1:6" x14ac:dyDescent="0.25">
      <c r="B35" s="4" t="s">
        <v>47</v>
      </c>
      <c r="C35" s="4">
        <v>12</v>
      </c>
      <c r="D35" s="5" t="s">
        <v>6</v>
      </c>
      <c r="E35" s="6">
        <v>12000</v>
      </c>
      <c r="F35" s="6">
        <f t="shared" si="0"/>
        <v>144000</v>
      </c>
    </row>
    <row r="36" spans="1:6" x14ac:dyDescent="0.25">
      <c r="B36" s="4" t="s">
        <v>49</v>
      </c>
      <c r="C36" s="4">
        <v>4</v>
      </c>
      <c r="D36" s="5" t="s">
        <v>113</v>
      </c>
      <c r="E36" s="6">
        <v>12000</v>
      </c>
      <c r="F36" s="6">
        <f t="shared" si="0"/>
        <v>48000</v>
      </c>
    </row>
    <row r="37" spans="1:6" ht="30" x14ac:dyDescent="0.25">
      <c r="B37" s="4" t="s">
        <v>60</v>
      </c>
      <c r="C37" s="4">
        <v>12</v>
      </c>
      <c r="D37" s="5" t="s">
        <v>6</v>
      </c>
      <c r="E37" s="6">
        <v>10000</v>
      </c>
      <c r="F37" s="6">
        <f t="shared" si="0"/>
        <v>120000</v>
      </c>
    </row>
    <row r="38" spans="1:6" x14ac:dyDescent="0.25">
      <c r="B38" s="4" t="s">
        <v>51</v>
      </c>
      <c r="C38" s="4">
        <v>12</v>
      </c>
      <c r="D38" s="5" t="s">
        <v>6</v>
      </c>
      <c r="E38" s="6">
        <v>10000</v>
      </c>
      <c r="F38" s="6">
        <f t="shared" si="0"/>
        <v>120000</v>
      </c>
    </row>
    <row r="39" spans="1:6" x14ac:dyDescent="0.25">
      <c r="B39" s="4" t="s">
        <v>48</v>
      </c>
      <c r="C39" s="4">
        <v>12</v>
      </c>
      <c r="D39" s="5" t="s">
        <v>6</v>
      </c>
      <c r="E39" s="6">
        <v>25000</v>
      </c>
      <c r="F39" s="6">
        <f t="shared" si="0"/>
        <v>300000</v>
      </c>
    </row>
    <row r="40" spans="1:6" s="1" customFormat="1" x14ac:dyDescent="0.25">
      <c r="A40" s="7" t="s">
        <v>61</v>
      </c>
      <c r="B40" s="1" t="s">
        <v>41</v>
      </c>
      <c r="D40" s="2"/>
      <c r="E40" s="3"/>
      <c r="F40" s="3">
        <f>SUM(F41:F49)</f>
        <v>696800</v>
      </c>
    </row>
    <row r="41" spans="1:6" s="1" customFormat="1" x14ac:dyDescent="0.25">
      <c r="A41" s="7"/>
      <c r="B41" s="9" t="s">
        <v>111</v>
      </c>
      <c r="C41" s="9">
        <v>12</v>
      </c>
      <c r="D41" s="43" t="s">
        <v>6</v>
      </c>
      <c r="E41" s="44">
        <v>5300</v>
      </c>
      <c r="F41" s="44">
        <f>C41*E41</f>
        <v>63600</v>
      </c>
    </row>
    <row r="42" spans="1:6" x14ac:dyDescent="0.25">
      <c r="B42" s="4" t="s">
        <v>45</v>
      </c>
      <c r="C42" s="4">
        <v>12</v>
      </c>
      <c r="D42" s="5" t="s">
        <v>6</v>
      </c>
      <c r="E42" s="6">
        <v>6000</v>
      </c>
      <c r="F42" s="6">
        <f t="shared" si="0"/>
        <v>72000</v>
      </c>
    </row>
    <row r="43" spans="1:6" x14ac:dyDescent="0.25">
      <c r="B43" s="4" t="s">
        <v>46</v>
      </c>
      <c r="C43" s="4">
        <v>12</v>
      </c>
      <c r="D43" s="5" t="s">
        <v>6</v>
      </c>
      <c r="E43" s="6">
        <v>28000</v>
      </c>
      <c r="F43" s="6">
        <f t="shared" si="0"/>
        <v>336000</v>
      </c>
    </row>
    <row r="44" spans="1:6" x14ac:dyDescent="0.25">
      <c r="B44" s="4" t="s">
        <v>47</v>
      </c>
      <c r="C44" s="4">
        <v>12</v>
      </c>
      <c r="D44" s="5" t="s">
        <v>6</v>
      </c>
      <c r="E44" s="6">
        <v>1000</v>
      </c>
      <c r="F44" s="6">
        <f t="shared" si="0"/>
        <v>12000</v>
      </c>
    </row>
    <row r="45" spans="1:6" x14ac:dyDescent="0.25">
      <c r="B45" s="4" t="s">
        <v>48</v>
      </c>
      <c r="C45" s="4">
        <v>12</v>
      </c>
      <c r="D45" s="5" t="s">
        <v>6</v>
      </c>
      <c r="E45" s="6">
        <v>3000</v>
      </c>
      <c r="F45" s="6">
        <f t="shared" si="0"/>
        <v>36000</v>
      </c>
    </row>
    <row r="46" spans="1:6" x14ac:dyDescent="0.25">
      <c r="B46" s="4" t="s">
        <v>49</v>
      </c>
      <c r="C46" s="4">
        <v>4</v>
      </c>
      <c r="D46" s="5" t="s">
        <v>113</v>
      </c>
      <c r="E46" s="6">
        <v>6300</v>
      </c>
      <c r="F46" s="6">
        <f t="shared" si="0"/>
        <v>25200</v>
      </c>
    </row>
    <row r="47" spans="1:6" ht="30" x14ac:dyDescent="0.25">
      <c r="B47" s="4" t="s">
        <v>50</v>
      </c>
      <c r="C47" s="4">
        <v>12</v>
      </c>
      <c r="D47" s="5" t="s">
        <v>6</v>
      </c>
      <c r="E47" s="6">
        <v>3000</v>
      </c>
      <c r="F47" s="6">
        <f t="shared" si="0"/>
        <v>36000</v>
      </c>
    </row>
    <row r="48" spans="1:6" x14ac:dyDescent="0.25">
      <c r="B48" s="4" t="s">
        <v>51</v>
      </c>
      <c r="C48" s="4">
        <v>12</v>
      </c>
      <c r="D48" s="5" t="s">
        <v>6</v>
      </c>
      <c r="E48" s="6">
        <v>5500</v>
      </c>
      <c r="F48" s="6">
        <f t="shared" si="0"/>
        <v>66000</v>
      </c>
    </row>
    <row r="49" spans="1:11" ht="30" x14ac:dyDescent="0.25">
      <c r="B49" s="4" t="s">
        <v>52</v>
      </c>
      <c r="C49" s="4">
        <v>1</v>
      </c>
      <c r="D49" s="5" t="s">
        <v>16</v>
      </c>
      <c r="E49" s="6">
        <v>50000</v>
      </c>
      <c r="F49" s="6">
        <f t="shared" si="0"/>
        <v>50000</v>
      </c>
    </row>
    <row r="50" spans="1:11" s="1" customFormat="1" x14ac:dyDescent="0.25">
      <c r="A50" s="7" t="s">
        <v>62</v>
      </c>
      <c r="B50" s="1" t="s">
        <v>42</v>
      </c>
      <c r="D50" s="2"/>
      <c r="E50" s="3"/>
      <c r="F50" s="3">
        <f>SUM(F51:F52)</f>
        <v>200800</v>
      </c>
    </row>
    <row r="51" spans="1:11" s="1" customFormat="1" x14ac:dyDescent="0.25">
      <c r="A51" s="7"/>
      <c r="B51" s="4" t="s">
        <v>59</v>
      </c>
      <c r="C51" s="9">
        <v>12</v>
      </c>
      <c r="D51" s="5" t="s">
        <v>6</v>
      </c>
      <c r="E51" s="44">
        <v>15000</v>
      </c>
      <c r="F51" s="44">
        <f>C51*E51</f>
        <v>180000</v>
      </c>
    </row>
    <row r="52" spans="1:11" s="1" customFormat="1" x14ac:dyDescent="0.25">
      <c r="A52" s="7"/>
      <c r="B52" s="4" t="s">
        <v>114</v>
      </c>
      <c r="C52" s="9">
        <v>4</v>
      </c>
      <c r="D52" s="5" t="s">
        <v>113</v>
      </c>
      <c r="E52" s="44">
        <v>5200</v>
      </c>
      <c r="F52" s="44">
        <f>C52*E52</f>
        <v>20800</v>
      </c>
    </row>
    <row r="53" spans="1:11" s="1" customFormat="1" x14ac:dyDescent="0.25">
      <c r="A53" s="22" t="s">
        <v>63</v>
      </c>
      <c r="B53" s="23" t="s">
        <v>21</v>
      </c>
      <c r="C53" s="23"/>
      <c r="D53" s="24"/>
      <c r="E53" s="25"/>
      <c r="F53" s="25">
        <f>SUM(F54:F77)</f>
        <v>18129885</v>
      </c>
    </row>
    <row r="54" spans="1:11" x14ac:dyDescent="0.25">
      <c r="B54" s="37" t="s">
        <v>73</v>
      </c>
      <c r="C54" s="35">
        <v>1</v>
      </c>
      <c r="D54" s="18" t="s">
        <v>16</v>
      </c>
      <c r="E54" s="34">
        <v>236220</v>
      </c>
      <c r="F54" s="41">
        <f>E54</f>
        <v>236220</v>
      </c>
      <c r="G54" s="4" t="s">
        <v>108</v>
      </c>
      <c r="H54" s="34"/>
      <c r="K54" s="20"/>
    </row>
    <row r="55" spans="1:11" x14ac:dyDescent="0.25">
      <c r="B55" s="37" t="s">
        <v>74</v>
      </c>
      <c r="C55" s="35">
        <v>1</v>
      </c>
      <c r="D55" s="18" t="s">
        <v>16</v>
      </c>
      <c r="E55" s="34">
        <v>236220</v>
      </c>
      <c r="F55" s="41">
        <f t="shared" ref="F55:F77" si="1">E55</f>
        <v>236220</v>
      </c>
      <c r="G55" s="4" t="s">
        <v>108</v>
      </c>
      <c r="H55" s="34"/>
      <c r="K55" s="21"/>
    </row>
    <row r="56" spans="1:11" ht="30" x14ac:dyDescent="0.25">
      <c r="B56" s="37" t="s">
        <v>75</v>
      </c>
      <c r="C56" s="19">
        <v>1</v>
      </c>
      <c r="D56" s="18" t="s">
        <v>16</v>
      </c>
      <c r="E56" s="34">
        <v>39370</v>
      </c>
      <c r="F56" s="41">
        <f t="shared" si="1"/>
        <v>39370</v>
      </c>
      <c r="G56" s="4" t="s">
        <v>108</v>
      </c>
      <c r="H56" s="34"/>
      <c r="K56" s="20"/>
    </row>
    <row r="57" spans="1:11" x14ac:dyDescent="0.25">
      <c r="A57" s="14"/>
      <c r="B57" s="37" t="s">
        <v>22</v>
      </c>
      <c r="C57" s="19">
        <v>1</v>
      </c>
      <c r="D57" s="18" t="s">
        <v>16</v>
      </c>
      <c r="E57" s="34">
        <v>7874</v>
      </c>
      <c r="F57" s="41">
        <f t="shared" si="1"/>
        <v>7874</v>
      </c>
      <c r="G57" s="4" t="s">
        <v>108</v>
      </c>
      <c r="H57" s="34"/>
      <c r="K57" s="20"/>
    </row>
    <row r="58" spans="1:11" s="10" customFormat="1" ht="45" x14ac:dyDescent="0.25">
      <c r="A58" s="14"/>
      <c r="B58" s="37" t="s">
        <v>76</v>
      </c>
      <c r="C58" s="19">
        <v>1</v>
      </c>
      <c r="D58" s="18" t="s">
        <v>16</v>
      </c>
      <c r="E58" s="34">
        <v>59055</v>
      </c>
      <c r="F58" s="41">
        <f t="shared" si="1"/>
        <v>59055</v>
      </c>
      <c r="G58" s="12" t="s">
        <v>108</v>
      </c>
      <c r="H58" s="6"/>
      <c r="K58" s="20"/>
    </row>
    <row r="59" spans="1:11" s="9" customFormat="1" x14ac:dyDescent="0.25">
      <c r="A59" s="14"/>
      <c r="B59" s="37" t="s">
        <v>77</v>
      </c>
      <c r="C59" s="19">
        <v>1</v>
      </c>
      <c r="D59" s="18" t="s">
        <v>16</v>
      </c>
      <c r="E59" s="34">
        <v>55118</v>
      </c>
      <c r="F59" s="41">
        <f t="shared" si="1"/>
        <v>55118</v>
      </c>
      <c r="G59" s="4" t="s">
        <v>108</v>
      </c>
      <c r="H59" s="34"/>
      <c r="K59" s="20"/>
    </row>
    <row r="60" spans="1:11" s="9" customFormat="1" x14ac:dyDescent="0.25">
      <c r="A60" s="14"/>
      <c r="B60" s="37" t="s">
        <v>23</v>
      </c>
      <c r="C60" s="19">
        <v>1</v>
      </c>
      <c r="D60" s="18" t="s">
        <v>16</v>
      </c>
      <c r="E60" s="34">
        <v>393700</v>
      </c>
      <c r="F60" s="41">
        <f t="shared" si="1"/>
        <v>393700</v>
      </c>
      <c r="G60" s="4" t="s">
        <v>108</v>
      </c>
      <c r="H60" s="34"/>
      <c r="K60" s="20"/>
    </row>
    <row r="61" spans="1:11" s="9" customFormat="1" x14ac:dyDescent="0.25">
      <c r="A61" s="14"/>
      <c r="B61" s="42" t="s">
        <v>102</v>
      </c>
      <c r="C61" s="19">
        <v>1</v>
      </c>
      <c r="D61" s="18" t="s">
        <v>16</v>
      </c>
      <c r="E61" s="34">
        <v>393700</v>
      </c>
      <c r="F61" s="41">
        <f t="shared" si="1"/>
        <v>393700</v>
      </c>
      <c r="G61" s="4" t="s">
        <v>108</v>
      </c>
      <c r="H61" s="6"/>
      <c r="K61" s="20"/>
    </row>
    <row r="62" spans="1:11" s="9" customFormat="1" x14ac:dyDescent="0.25">
      <c r="A62" s="14"/>
      <c r="B62" s="42" t="s">
        <v>24</v>
      </c>
      <c r="C62" s="19">
        <v>1</v>
      </c>
      <c r="D62" s="18" t="s">
        <v>16</v>
      </c>
      <c r="E62" s="34">
        <v>0</v>
      </c>
      <c r="F62" s="41">
        <f t="shared" si="1"/>
        <v>0</v>
      </c>
      <c r="G62" s="4" t="s">
        <v>110</v>
      </c>
      <c r="H62" s="6"/>
      <c r="K62" s="20"/>
    </row>
    <row r="63" spans="1:11" s="9" customFormat="1" x14ac:dyDescent="0.25">
      <c r="A63" s="14"/>
      <c r="B63" s="42" t="s">
        <v>103</v>
      </c>
      <c r="C63" s="19">
        <v>1</v>
      </c>
      <c r="D63" s="18" t="s">
        <v>16</v>
      </c>
      <c r="E63" s="34">
        <v>78740</v>
      </c>
      <c r="F63" s="41">
        <f t="shared" si="1"/>
        <v>78740</v>
      </c>
      <c r="G63" s="4" t="s">
        <v>108</v>
      </c>
      <c r="H63" s="6"/>
      <c r="K63" s="20"/>
    </row>
    <row r="64" spans="1:11" s="9" customFormat="1" x14ac:dyDescent="0.25">
      <c r="A64" s="14"/>
      <c r="B64" s="42" t="s">
        <v>116</v>
      </c>
      <c r="C64" s="19">
        <v>1</v>
      </c>
      <c r="D64" s="18" t="s">
        <v>16</v>
      </c>
      <c r="E64" s="34">
        <v>251968</v>
      </c>
      <c r="F64" s="41">
        <f t="shared" si="1"/>
        <v>251968</v>
      </c>
      <c r="G64" s="4" t="s">
        <v>108</v>
      </c>
      <c r="H64" s="6"/>
      <c r="K64" s="20"/>
    </row>
    <row r="65" spans="1:11" s="9" customFormat="1" ht="30" x14ac:dyDescent="0.25">
      <c r="A65" s="14"/>
      <c r="B65" s="37" t="s">
        <v>78</v>
      </c>
      <c r="C65" s="19">
        <v>1</v>
      </c>
      <c r="D65" s="18" t="s">
        <v>16</v>
      </c>
      <c r="E65" s="34">
        <v>708660</v>
      </c>
      <c r="F65" s="41">
        <f t="shared" si="1"/>
        <v>708660</v>
      </c>
      <c r="G65" s="4" t="s">
        <v>108</v>
      </c>
      <c r="H65" s="34"/>
      <c r="K65" s="20"/>
    </row>
    <row r="66" spans="1:11" s="9" customFormat="1" ht="30" x14ac:dyDescent="0.25">
      <c r="A66" s="14"/>
      <c r="B66" s="37" t="s">
        <v>79</v>
      </c>
      <c r="C66" s="19">
        <v>1</v>
      </c>
      <c r="D66" s="18" t="s">
        <v>16</v>
      </c>
      <c r="E66" s="34">
        <v>39370</v>
      </c>
      <c r="F66" s="41">
        <f t="shared" si="1"/>
        <v>39370</v>
      </c>
      <c r="G66" s="4" t="s">
        <v>108</v>
      </c>
      <c r="H66" s="34"/>
      <c r="K66" s="20"/>
    </row>
    <row r="67" spans="1:11" s="9" customFormat="1" x14ac:dyDescent="0.25">
      <c r="A67" s="14"/>
      <c r="B67" s="37" t="s">
        <v>25</v>
      </c>
      <c r="C67" s="35">
        <v>1</v>
      </c>
      <c r="D67" s="18" t="s">
        <v>16</v>
      </c>
      <c r="E67" s="34">
        <v>3543300</v>
      </c>
      <c r="F67" s="41">
        <f t="shared" si="1"/>
        <v>3543300</v>
      </c>
      <c r="G67" s="39" t="s">
        <v>109</v>
      </c>
      <c r="H67" s="34"/>
      <c r="K67" s="20"/>
    </row>
    <row r="68" spans="1:11" s="9" customFormat="1" ht="30" x14ac:dyDescent="0.25">
      <c r="A68" s="14"/>
      <c r="B68" s="37" t="s">
        <v>26</v>
      </c>
      <c r="C68" s="35">
        <v>1</v>
      </c>
      <c r="D68" s="18" t="s">
        <v>16</v>
      </c>
      <c r="E68" s="34">
        <v>236220</v>
      </c>
      <c r="F68" s="41">
        <f t="shared" si="1"/>
        <v>236220</v>
      </c>
      <c r="G68" s="39" t="s">
        <v>109</v>
      </c>
      <c r="H68" s="34"/>
      <c r="K68" s="20"/>
    </row>
    <row r="69" spans="1:11" s="9" customFormat="1" x14ac:dyDescent="0.25">
      <c r="A69" s="14"/>
      <c r="B69" s="37" t="s">
        <v>80</v>
      </c>
      <c r="C69" s="19">
        <v>1</v>
      </c>
      <c r="D69" s="18" t="s">
        <v>16</v>
      </c>
      <c r="E69" s="34">
        <v>0</v>
      </c>
      <c r="F69" s="41">
        <f t="shared" si="1"/>
        <v>0</v>
      </c>
      <c r="G69" s="39" t="s">
        <v>108</v>
      </c>
      <c r="H69" s="6"/>
      <c r="K69" s="20"/>
    </row>
    <row r="70" spans="1:11" s="9" customFormat="1" x14ac:dyDescent="0.25">
      <c r="A70" s="14"/>
      <c r="B70" s="42" t="s">
        <v>104</v>
      </c>
      <c r="C70" s="19">
        <v>1</v>
      </c>
      <c r="D70" s="18" t="s">
        <v>16</v>
      </c>
      <c r="E70" s="34">
        <v>9448800</v>
      </c>
      <c r="F70" s="41">
        <f t="shared" si="1"/>
        <v>9448800</v>
      </c>
      <c r="G70" s="39" t="s">
        <v>109</v>
      </c>
      <c r="H70" s="34"/>
      <c r="K70" s="20"/>
    </row>
    <row r="71" spans="1:11" x14ac:dyDescent="0.25">
      <c r="A71" s="14"/>
      <c r="B71" s="37" t="s">
        <v>81</v>
      </c>
      <c r="C71" s="19">
        <v>1</v>
      </c>
      <c r="D71" s="18" t="s">
        <v>16</v>
      </c>
      <c r="E71" s="34">
        <v>236220</v>
      </c>
      <c r="F71" s="41">
        <f t="shared" si="1"/>
        <v>236220</v>
      </c>
      <c r="G71" s="39" t="s">
        <v>108</v>
      </c>
      <c r="H71" s="34"/>
      <c r="K71" s="20"/>
    </row>
    <row r="72" spans="1:11" x14ac:dyDescent="0.25">
      <c r="A72" s="14"/>
      <c r="B72" s="42" t="s">
        <v>105</v>
      </c>
      <c r="C72" s="19">
        <v>1</v>
      </c>
      <c r="D72" s="18" t="s">
        <v>16</v>
      </c>
      <c r="E72" s="34">
        <v>0</v>
      </c>
      <c r="F72" s="41">
        <f t="shared" si="1"/>
        <v>0</v>
      </c>
      <c r="G72" s="39" t="s">
        <v>108</v>
      </c>
      <c r="H72" s="6"/>
      <c r="K72" s="20"/>
    </row>
    <row r="73" spans="1:11" x14ac:dyDescent="0.25">
      <c r="A73" s="14"/>
      <c r="B73" s="42" t="s">
        <v>106</v>
      </c>
      <c r="C73" s="19">
        <v>1</v>
      </c>
      <c r="D73" s="18" t="s">
        <v>16</v>
      </c>
      <c r="E73" s="34">
        <v>1574800</v>
      </c>
      <c r="F73" s="41">
        <f t="shared" si="1"/>
        <v>1574800</v>
      </c>
      <c r="G73" s="39" t="s">
        <v>109</v>
      </c>
      <c r="H73" s="6"/>
      <c r="K73" s="20"/>
    </row>
    <row r="74" spans="1:11" x14ac:dyDescent="0.25">
      <c r="A74" s="14"/>
      <c r="B74" s="42" t="s">
        <v>107</v>
      </c>
      <c r="C74" s="19">
        <v>1</v>
      </c>
      <c r="D74" s="18" t="s">
        <v>16</v>
      </c>
      <c r="E74" s="34">
        <v>236220</v>
      </c>
      <c r="F74" s="41">
        <f t="shared" si="1"/>
        <v>236220</v>
      </c>
      <c r="G74" s="4" t="s">
        <v>108</v>
      </c>
      <c r="H74" s="6"/>
      <c r="K74" s="20"/>
    </row>
    <row r="75" spans="1:11" x14ac:dyDescent="0.25">
      <c r="A75" s="14"/>
      <c r="B75" s="42" t="s">
        <v>28</v>
      </c>
      <c r="C75" s="19">
        <v>1</v>
      </c>
      <c r="D75" s="18" t="s">
        <v>16</v>
      </c>
      <c r="E75" s="34">
        <v>0</v>
      </c>
      <c r="F75" s="41">
        <f t="shared" si="1"/>
        <v>0</v>
      </c>
      <c r="G75" s="4" t="s">
        <v>110</v>
      </c>
      <c r="H75" s="6"/>
      <c r="K75" s="20"/>
    </row>
    <row r="76" spans="1:11" ht="30" x14ac:dyDescent="0.25">
      <c r="A76" s="14"/>
      <c r="B76" s="37" t="s">
        <v>27</v>
      </c>
      <c r="C76" s="19">
        <v>1</v>
      </c>
      <c r="D76" s="18" t="s">
        <v>16</v>
      </c>
      <c r="E76" s="34">
        <v>354330</v>
      </c>
      <c r="F76" s="41">
        <f t="shared" si="1"/>
        <v>354330</v>
      </c>
      <c r="G76" s="4" t="s">
        <v>108</v>
      </c>
      <c r="H76" s="34"/>
      <c r="K76" s="20"/>
    </row>
    <row r="77" spans="1:11" x14ac:dyDescent="0.25">
      <c r="A77" s="17"/>
      <c r="B77" s="37" t="s">
        <v>82</v>
      </c>
      <c r="C77" s="36">
        <v>1</v>
      </c>
      <c r="D77" s="18" t="s">
        <v>16</v>
      </c>
      <c r="E77" s="34">
        <v>0</v>
      </c>
      <c r="F77" s="41">
        <f t="shared" si="1"/>
        <v>0</v>
      </c>
      <c r="G77" s="4" t="s">
        <v>108</v>
      </c>
      <c r="K77" s="20"/>
    </row>
    <row r="78" spans="1:11" x14ac:dyDescent="0.25">
      <c r="A78" s="22" t="s">
        <v>15</v>
      </c>
      <c r="B78" s="23" t="s">
        <v>29</v>
      </c>
      <c r="C78" s="23"/>
      <c r="D78" s="24"/>
      <c r="E78" s="33"/>
      <c r="F78" s="25">
        <f>SUM(F79:F80)</f>
        <v>905510</v>
      </c>
    </row>
    <row r="79" spans="1:11" x14ac:dyDescent="0.25">
      <c r="A79" s="14" t="s">
        <v>127</v>
      </c>
      <c r="B79" s="12" t="s">
        <v>112</v>
      </c>
      <c r="C79" s="12">
        <v>1</v>
      </c>
      <c r="D79" s="15"/>
      <c r="E79" s="20">
        <v>314960</v>
      </c>
      <c r="F79" s="13">
        <f t="shared" ref="F79:F99" si="2">E79*C79</f>
        <v>314960</v>
      </c>
    </row>
    <row r="80" spans="1:11" x14ac:dyDescent="0.25">
      <c r="A80" s="14" t="s">
        <v>128</v>
      </c>
      <c r="B80" s="12" t="s">
        <v>83</v>
      </c>
      <c r="C80" s="12">
        <v>1</v>
      </c>
      <c r="D80" s="15"/>
      <c r="E80" s="20">
        <v>590550</v>
      </c>
      <c r="F80" s="13">
        <f t="shared" si="2"/>
        <v>590550</v>
      </c>
    </row>
    <row r="81" spans="1:6" x14ac:dyDescent="0.25">
      <c r="A81" s="29" t="s">
        <v>72</v>
      </c>
      <c r="B81" s="30" t="s">
        <v>30</v>
      </c>
      <c r="C81" s="30"/>
      <c r="D81" s="31"/>
      <c r="E81" s="30"/>
      <c r="F81" s="32">
        <f>SUM(F82:F91)</f>
        <v>6007000</v>
      </c>
    </row>
    <row r="82" spans="1:6" x14ac:dyDescent="0.25">
      <c r="A82" s="14" t="s">
        <v>85</v>
      </c>
      <c r="B82" s="12" t="s">
        <v>31</v>
      </c>
      <c r="C82" s="12">
        <v>11</v>
      </c>
      <c r="D82" s="15" t="s">
        <v>6</v>
      </c>
      <c r="E82" s="13">
        <v>192000</v>
      </c>
      <c r="F82" s="13">
        <f>E82*C82</f>
        <v>2112000</v>
      </c>
    </row>
    <row r="83" spans="1:6" x14ac:dyDescent="0.25">
      <c r="A83" s="14" t="s">
        <v>86</v>
      </c>
      <c r="B83" s="12" t="s">
        <v>32</v>
      </c>
      <c r="C83" s="12">
        <v>12</v>
      </c>
      <c r="D83" s="15" t="s">
        <v>6</v>
      </c>
      <c r="E83" s="13">
        <v>22500</v>
      </c>
      <c r="F83" s="13">
        <f t="shared" si="2"/>
        <v>270000</v>
      </c>
    </row>
    <row r="84" spans="1:6" x14ac:dyDescent="0.25">
      <c r="A84" s="14" t="s">
        <v>87</v>
      </c>
      <c r="B84" s="12" t="s">
        <v>33</v>
      </c>
      <c r="C84" s="12">
        <v>12</v>
      </c>
      <c r="D84" s="15" t="s">
        <v>6</v>
      </c>
      <c r="E84" s="13">
        <v>55000</v>
      </c>
      <c r="F84" s="13">
        <f t="shared" si="2"/>
        <v>660000</v>
      </c>
    </row>
    <row r="85" spans="1:6" ht="30" x14ac:dyDescent="0.25">
      <c r="A85" s="14" t="s">
        <v>118</v>
      </c>
      <c r="B85" s="12" t="s">
        <v>34</v>
      </c>
      <c r="C85" s="12">
        <v>1</v>
      </c>
      <c r="D85" s="15" t="s">
        <v>8</v>
      </c>
      <c r="E85" s="13">
        <v>85000</v>
      </c>
      <c r="F85" s="13">
        <f t="shared" si="2"/>
        <v>85000</v>
      </c>
    </row>
    <row r="86" spans="1:6" x14ac:dyDescent="0.25">
      <c r="A86" s="14" t="s">
        <v>88</v>
      </c>
      <c r="B86" s="12" t="s">
        <v>44</v>
      </c>
      <c r="C86" s="12">
        <v>12</v>
      </c>
      <c r="D86" s="15" t="s">
        <v>6</v>
      </c>
      <c r="E86" s="13">
        <v>100000</v>
      </c>
      <c r="F86" s="13">
        <f t="shared" si="2"/>
        <v>1200000</v>
      </c>
    </row>
    <row r="87" spans="1:6" ht="30" x14ac:dyDescent="0.25">
      <c r="A87" s="14" t="s">
        <v>89</v>
      </c>
      <c r="B87" s="12" t="s">
        <v>43</v>
      </c>
      <c r="C87" s="12">
        <v>12</v>
      </c>
      <c r="D87" s="15" t="s">
        <v>6</v>
      </c>
      <c r="E87" s="13">
        <v>20000</v>
      </c>
      <c r="F87" s="13">
        <f t="shared" si="2"/>
        <v>240000</v>
      </c>
    </row>
    <row r="88" spans="1:6" x14ac:dyDescent="0.25">
      <c r="A88" s="14" t="s">
        <v>90</v>
      </c>
      <c r="B88" s="12" t="s">
        <v>35</v>
      </c>
      <c r="C88" s="12">
        <v>12</v>
      </c>
      <c r="D88" s="15" t="s">
        <v>6</v>
      </c>
      <c r="E88" s="13">
        <v>40000</v>
      </c>
      <c r="F88" s="13">
        <f t="shared" si="2"/>
        <v>480000</v>
      </c>
    </row>
    <row r="89" spans="1:6" x14ac:dyDescent="0.25">
      <c r="A89" s="14" t="s">
        <v>91</v>
      </c>
      <c r="B89" s="12" t="s">
        <v>36</v>
      </c>
      <c r="C89" s="12">
        <v>12</v>
      </c>
      <c r="D89" s="15" t="s">
        <v>6</v>
      </c>
      <c r="E89" s="16">
        <v>50000</v>
      </c>
      <c r="F89" s="16">
        <f t="shared" si="2"/>
        <v>600000</v>
      </c>
    </row>
    <row r="90" spans="1:6" x14ac:dyDescent="0.25">
      <c r="A90" s="14" t="s">
        <v>92</v>
      </c>
      <c r="B90" s="12" t="s">
        <v>117</v>
      </c>
      <c r="C90" s="12">
        <v>1</v>
      </c>
      <c r="D90" s="15" t="s">
        <v>16</v>
      </c>
      <c r="E90" s="16"/>
      <c r="F90" s="16"/>
    </row>
    <row r="91" spans="1:6" x14ac:dyDescent="0.25">
      <c r="A91" s="14" t="s">
        <v>93</v>
      </c>
      <c r="B91" s="12" t="s">
        <v>64</v>
      </c>
      <c r="C91" s="12">
        <v>12</v>
      </c>
      <c r="D91" s="15" t="s">
        <v>6</v>
      </c>
      <c r="E91" s="16">
        <v>30000</v>
      </c>
      <c r="F91" s="16">
        <f t="shared" si="2"/>
        <v>360000</v>
      </c>
    </row>
    <row r="92" spans="1:6" x14ac:dyDescent="0.25">
      <c r="A92" s="29" t="s">
        <v>119</v>
      </c>
      <c r="B92" s="30" t="s">
        <v>126</v>
      </c>
      <c r="C92" s="30"/>
      <c r="D92" s="31"/>
      <c r="E92" s="32"/>
      <c r="F92" s="32">
        <f>SUM(F93:F94)</f>
        <v>6652479</v>
      </c>
    </row>
    <row r="93" spans="1:6" ht="45" x14ac:dyDescent="0.25">
      <c r="A93" s="14" t="s">
        <v>94</v>
      </c>
      <c r="B93" s="12" t="s">
        <v>99</v>
      </c>
      <c r="C93" s="12">
        <v>4</v>
      </c>
      <c r="D93" s="15" t="s">
        <v>101</v>
      </c>
      <c r="E93" s="16">
        <v>2637713</v>
      </c>
      <c r="F93" s="16">
        <f>E93</f>
        <v>2637713</v>
      </c>
    </row>
    <row r="94" spans="1:6" ht="45" x14ac:dyDescent="0.25">
      <c r="A94" s="14" t="s">
        <v>95</v>
      </c>
      <c r="B94" s="12" t="s">
        <v>120</v>
      </c>
      <c r="C94" s="12">
        <v>4</v>
      </c>
      <c r="D94" s="15" t="s">
        <v>101</v>
      </c>
      <c r="E94" s="16">
        <v>4014766</v>
      </c>
      <c r="F94" s="16">
        <f>E94</f>
        <v>4014766</v>
      </c>
    </row>
    <row r="95" spans="1:6" s="1" customFormat="1" x14ac:dyDescent="0.25">
      <c r="A95" s="29" t="s">
        <v>121</v>
      </c>
      <c r="B95" s="30" t="s">
        <v>65</v>
      </c>
      <c r="C95" s="30"/>
      <c r="D95" s="31"/>
      <c r="E95" s="32"/>
      <c r="F95" s="32">
        <f>SUM(F96:F99)</f>
        <v>7353828</v>
      </c>
    </row>
    <row r="96" spans="1:6" x14ac:dyDescent="0.25">
      <c r="A96" s="14" t="s">
        <v>122</v>
      </c>
      <c r="B96" s="12" t="s">
        <v>66</v>
      </c>
      <c r="C96" s="12">
        <v>12</v>
      </c>
      <c r="D96" s="15" t="s">
        <v>6</v>
      </c>
      <c r="E96" s="16">
        <v>451500</v>
      </c>
      <c r="F96" s="16">
        <f t="shared" si="2"/>
        <v>5418000</v>
      </c>
    </row>
    <row r="97" spans="1:8" x14ac:dyDescent="0.25">
      <c r="A97" s="14" t="s">
        <v>123</v>
      </c>
      <c r="B97" s="12" t="s">
        <v>67</v>
      </c>
      <c r="C97" s="12">
        <v>12</v>
      </c>
      <c r="D97" s="15" t="s">
        <v>6</v>
      </c>
      <c r="E97" s="16">
        <v>75600</v>
      </c>
      <c r="F97" s="16">
        <f t="shared" si="2"/>
        <v>907200</v>
      </c>
    </row>
    <row r="98" spans="1:8" x14ac:dyDescent="0.25">
      <c r="A98" s="14" t="s">
        <v>124</v>
      </c>
      <c r="B98" s="12" t="s">
        <v>68</v>
      </c>
      <c r="C98" s="12">
        <v>12</v>
      </c>
      <c r="D98" s="15" t="s">
        <v>6</v>
      </c>
      <c r="E98" s="16">
        <v>22727</v>
      </c>
      <c r="F98" s="16">
        <f t="shared" si="2"/>
        <v>272724</v>
      </c>
    </row>
    <row r="99" spans="1:8" x14ac:dyDescent="0.25">
      <c r="A99" s="14" t="s">
        <v>125</v>
      </c>
      <c r="B99" s="12" t="s">
        <v>69</v>
      </c>
      <c r="C99" s="12">
        <v>12</v>
      </c>
      <c r="D99" s="15" t="s">
        <v>6</v>
      </c>
      <c r="E99" s="16">
        <v>62992</v>
      </c>
      <c r="F99" s="16">
        <f t="shared" si="2"/>
        <v>755904</v>
      </c>
    </row>
    <row r="100" spans="1:8" x14ac:dyDescent="0.25">
      <c r="A100" s="38"/>
      <c r="B100" s="23" t="s">
        <v>84</v>
      </c>
      <c r="C100" s="26"/>
      <c r="D100" s="27"/>
      <c r="E100" s="26"/>
      <c r="F100" s="25">
        <f>F20+F24+F28+F53+F78+F81+F92+F95</f>
        <v>60777276</v>
      </c>
      <c r="H100" s="6"/>
    </row>
  </sheetData>
  <mergeCells count="2">
    <mergeCell ref="D9:D13"/>
    <mergeCell ref="F9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8" sqref="Q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Polgármester</cp:lastModifiedBy>
  <cp:lastPrinted>2018-12-07T12:58:47Z</cp:lastPrinted>
  <dcterms:created xsi:type="dcterms:W3CDTF">2016-08-13T08:48:54Z</dcterms:created>
  <dcterms:modified xsi:type="dcterms:W3CDTF">2018-12-10T14:28:39Z</dcterms:modified>
</cp:coreProperties>
</file>