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700" activeTab="0"/>
  </bookViews>
  <sheets>
    <sheet name="Elszámolás" sheetId="1" r:id="rId1"/>
    <sheet name="MEP_fin_felosztása" sheetId="2" r:id="rId2"/>
    <sheet name="Munka3" sheetId="3" r:id="rId3"/>
  </sheets>
  <definedNames>
    <definedName name="_xlnm.Print_Area" localSheetId="0">'Elszámolás'!$A$1:$L$20</definedName>
    <definedName name="_xlnm.Print_Area" localSheetId="1">'MEP_fin_felosztása'!$A$1:$E$14</definedName>
  </definedNames>
  <calcPr fullCalcOnLoad="1"/>
</workbook>
</file>

<file path=xl/sharedStrings.xml><?xml version="1.0" encoding="utf-8"?>
<sst xmlns="http://schemas.openxmlformats.org/spreadsheetml/2006/main" count="49" uniqueCount="38">
  <si>
    <t>Település</t>
  </si>
  <si>
    <t>Alsónyék</t>
  </si>
  <si>
    <t>Bátaszék</t>
  </si>
  <si>
    <t>Pörböly</t>
  </si>
  <si>
    <t>Összesen:</t>
  </si>
  <si>
    <t>Elszámolási különbözet</t>
  </si>
  <si>
    <t>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</si>
  <si>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</si>
  <si>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</si>
  <si>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</si>
  <si>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</si>
  <si>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</si>
  <si>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</si>
  <si>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</si>
  <si>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</si>
  <si>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</si>
  <si>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</si>
  <si>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</si>
  <si>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</si>
  <si>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Hónap</t>
  </si>
  <si>
    <t>Egyenleg</t>
  </si>
  <si>
    <t>Bevétel összesen</t>
  </si>
  <si>
    <t xml:space="preserve"> %</t>
  </si>
  <si>
    <t>Létszám</t>
  </si>
  <si>
    <t>Létszám:</t>
  </si>
  <si>
    <t>Várandós anyák</t>
  </si>
  <si>
    <t>Oktatási intézménybe nem járó, otthon gondozott tanköteles gyermekek</t>
  </si>
  <si>
    <t>0-7 éves korú gyermekek</t>
  </si>
  <si>
    <t>OEP finanszírozás bevételei</t>
  </si>
  <si>
    <t xml:space="preserve"> kiadás összesen</t>
  </si>
  <si>
    <t>saját bevétel</t>
  </si>
  <si>
    <t>Bérkomp +  szoc.hozz.</t>
  </si>
  <si>
    <t xml:space="preserve"> Előleg fizetés</t>
  </si>
  <si>
    <t>2016-2017 garantált bér kiegészítés</t>
  </si>
  <si>
    <t>2018. évi kiadás összesen</t>
  </si>
  <si>
    <t>2018. évi saját bevétel</t>
  </si>
  <si>
    <t>Bérkompenzáció + 19,5% szoc.hozz.</t>
  </si>
  <si>
    <t>2018.évi önk. Előleg fizetés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</si>
</sst>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0.00000%"/>
  </numFmts>
  <fonts count="4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173" fontId="3" fillId="0" borderId="10" xfId="0" applyNumberFormat="1" applyFont="1" applyBorder="1" applyAlignment="1">
      <alignment/>
    </xf>
    <xf numFmtId="3" fontId="3" fillId="36" borderId="10" xfId="0" applyNumberFormat="1" applyFont="1" applyFill="1" applyBorder="1" applyAlignment="1">
      <alignment/>
    </xf>
    <xf numFmtId="0" fontId="5" fillId="36" borderId="10" xfId="0" applyFont="1" applyFill="1" applyBorder="1" applyAlignment="1">
      <alignment vertical="center"/>
    </xf>
    <xf numFmtId="0" fontId="5" fillId="36" borderId="10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wrapText="1"/>
    </xf>
    <xf numFmtId="3" fontId="5" fillId="36" borderId="10" xfId="0" applyNumberFormat="1" applyFont="1" applyFill="1" applyBorder="1" applyAlignment="1">
      <alignment vertical="center" wrapText="1"/>
    </xf>
    <xf numFmtId="0" fontId="6" fillId="36" borderId="0" xfId="0" applyFont="1" applyFill="1" applyAlignment="1">
      <alignment/>
    </xf>
    <xf numFmtId="0" fontId="5" fillId="0" borderId="10" xfId="0" applyFont="1" applyBorder="1" applyAlignment="1">
      <alignment/>
    </xf>
    <xf numFmtId="3" fontId="6" fillId="34" borderId="10" xfId="0" applyNumberFormat="1" applyFont="1" applyFill="1" applyBorder="1" applyAlignment="1">
      <alignment/>
    </xf>
    <xf numFmtId="17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5" fillId="36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6" fillId="36" borderId="10" xfId="0" applyNumberFormat="1" applyFont="1" applyFill="1" applyBorder="1" applyAlignment="1">
      <alignment/>
    </xf>
    <xf numFmtId="0" fontId="5" fillId="36" borderId="10" xfId="0" applyFont="1" applyFill="1" applyBorder="1" applyAlignment="1">
      <alignment/>
    </xf>
    <xf numFmtId="10" fontId="5" fillId="36" borderId="1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37" borderId="10" xfId="0" applyFont="1" applyFill="1" applyBorder="1" applyAlignment="1">
      <alignment vertical="center"/>
    </xf>
    <xf numFmtId="0" fontId="2" fillId="37" borderId="10" xfId="0" applyFont="1" applyFill="1" applyBorder="1" applyAlignment="1">
      <alignment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wrapText="1"/>
    </xf>
    <xf numFmtId="3" fontId="2" fillId="37" borderId="10" xfId="0" applyNumberFormat="1" applyFont="1" applyFill="1" applyBorder="1" applyAlignment="1">
      <alignment vertical="center" wrapText="1"/>
    </xf>
    <xf numFmtId="0" fontId="2" fillId="37" borderId="10" xfId="0" applyFont="1" applyFill="1" applyBorder="1" applyAlignment="1">
      <alignment/>
    </xf>
    <xf numFmtId="3" fontId="2" fillId="37" borderId="10" xfId="0" applyNumberFormat="1" applyFont="1" applyFill="1" applyBorder="1" applyAlignment="1">
      <alignment/>
    </xf>
    <xf numFmtId="10" fontId="2" fillId="37" borderId="10" xfId="0" applyNumberFormat="1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view="pageLayout" workbookViewId="0" topLeftCell="A1">
      <selection activeCell="J11" sqref="J11"/>
    </sheetView>
  </sheetViews>
  <sheetFormatPr defaultColWidth="9.140625" defaultRowHeight="12.75"/>
  <cols>
    <col min="1" max="1" width="11.7109375" style="6" customWidth="1"/>
    <col min="2" max="2" width="10.57421875" style="6" customWidth="1"/>
    <col min="3" max="3" width="13.8515625" style="6" customWidth="1"/>
    <col min="4" max="4" width="13.140625" style="6" customWidth="1"/>
    <col min="5" max="5" width="12.421875" style="6" customWidth="1"/>
    <col min="6" max="7" width="13.7109375" style="6" customWidth="1"/>
    <col min="8" max="8" width="13.8515625" style="6" customWidth="1"/>
    <col min="9" max="9" width="13.57421875" style="6" customWidth="1"/>
    <col min="10" max="10" width="12.140625" style="6" customWidth="1"/>
    <col min="11" max="11" width="11.7109375" style="6" customWidth="1"/>
    <col min="12" max="12" width="14.8515625" style="6" customWidth="1"/>
    <col min="13" max="16384" width="9.140625" style="6" customWidth="1"/>
  </cols>
  <sheetData>
    <row r="1" spans="1:12" s="1" customFormat="1" ht="63">
      <c r="A1" s="37" t="s">
        <v>0</v>
      </c>
      <c r="B1" s="38" t="s">
        <v>23</v>
      </c>
      <c r="C1" s="39" t="s">
        <v>22</v>
      </c>
      <c r="D1" s="39" t="s">
        <v>34</v>
      </c>
      <c r="E1" s="39" t="s">
        <v>35</v>
      </c>
      <c r="F1" s="39" t="s">
        <v>33</v>
      </c>
      <c r="G1" s="39" t="s">
        <v>36</v>
      </c>
      <c r="H1" s="39" t="s">
        <v>28</v>
      </c>
      <c r="I1" s="39" t="s">
        <v>21</v>
      </c>
      <c r="J1" s="39" t="s">
        <v>20</v>
      </c>
      <c r="K1" s="40" t="s">
        <v>37</v>
      </c>
      <c r="L1" s="41" t="s">
        <v>5</v>
      </c>
    </row>
    <row r="2" spans="1:12" s="1" customFormat="1" ht="30" customHeight="1">
      <c r="A2" s="2" t="s">
        <v>1</v>
      </c>
      <c r="B2" s="11">
        <v>65</v>
      </c>
      <c r="C2" s="18">
        <f>B2/B5</f>
        <v>0.12126865671641791</v>
      </c>
      <c r="D2" s="3">
        <f>D7*C2</f>
        <v>2596607.7518656715</v>
      </c>
      <c r="E2" s="3">
        <f>E7*C2</f>
        <v>17071.95895522388</v>
      </c>
      <c r="F2" s="3">
        <f>F7*C2</f>
        <v>55011.46455223881</v>
      </c>
      <c r="G2" s="3">
        <f>G7*C2</f>
        <v>33562.55597014925</v>
      </c>
      <c r="H2" s="11">
        <f>H7*C2</f>
        <v>2284822.76119403</v>
      </c>
      <c r="I2" s="11">
        <f>SUM(E2:H2)</f>
        <v>2390468.7406716417</v>
      </c>
      <c r="J2" s="11">
        <f>I2-D2</f>
        <v>-206139.01119402982</v>
      </c>
      <c r="K2" s="11">
        <v>430000</v>
      </c>
      <c r="L2" s="12">
        <f>J2+K2</f>
        <v>223860.98880597018</v>
      </c>
    </row>
    <row r="3" spans="1:12" s="1" customFormat="1" ht="30" customHeight="1">
      <c r="A3" s="2" t="s">
        <v>2</v>
      </c>
      <c r="B3" s="11">
        <v>442</v>
      </c>
      <c r="C3" s="18">
        <f>B3/B5</f>
        <v>0.8246268656716418</v>
      </c>
      <c r="D3" s="3">
        <f>D7*C3</f>
        <v>17656932.71268657</v>
      </c>
      <c r="E3" s="3">
        <f>E7*C3</f>
        <v>116089.32089552238</v>
      </c>
      <c r="F3" s="3">
        <f>F7*C3</f>
        <v>374077.9589552239</v>
      </c>
      <c r="G3" s="3">
        <f>G7*C3</f>
        <v>228225.3805970149</v>
      </c>
      <c r="H3" s="11">
        <f>H7*C3</f>
        <v>15536794.776119404</v>
      </c>
      <c r="I3" s="11">
        <f>SUM(E3:H3)</f>
        <v>16255187.436567165</v>
      </c>
      <c r="J3" s="11">
        <f>I3-D3</f>
        <v>-1401745.2761194035</v>
      </c>
      <c r="K3" s="19">
        <v>1548000</v>
      </c>
      <c r="L3" s="12">
        <f>J3+K3</f>
        <v>146254.72388059646</v>
      </c>
    </row>
    <row r="4" spans="1:12" s="1" customFormat="1" ht="30" customHeight="1">
      <c r="A4" s="2" t="s">
        <v>3</v>
      </c>
      <c r="B4" s="11">
        <v>29</v>
      </c>
      <c r="C4" s="18">
        <f>B4/B5</f>
        <v>0.054104477611940295</v>
      </c>
      <c r="D4" s="3">
        <f>D7*C4</f>
        <v>1158486.5354477612</v>
      </c>
      <c r="E4" s="3">
        <f>E7*C4</f>
        <v>7616.720149253731</v>
      </c>
      <c r="F4" s="3">
        <f>F7*C4</f>
        <v>24543.57649253731</v>
      </c>
      <c r="G4" s="3">
        <f>G7*C4</f>
        <v>14974.06343283582</v>
      </c>
      <c r="H4" s="11">
        <f>H7*C4</f>
        <v>1019382.4626865671</v>
      </c>
      <c r="I4" s="11">
        <f>SUM(E4:H4)</f>
        <v>1066516.8227611938</v>
      </c>
      <c r="J4" s="11">
        <f>I4-D4</f>
        <v>-91969.71268656733</v>
      </c>
      <c r="K4" s="11">
        <v>198500</v>
      </c>
      <c r="L4" s="12">
        <f>J4+K4</f>
        <v>106530.28731343267</v>
      </c>
    </row>
    <row r="5" spans="1:12" s="1" customFormat="1" ht="30" customHeight="1">
      <c r="A5" s="42" t="s">
        <v>4</v>
      </c>
      <c r="B5" s="43">
        <f aca="true" t="shared" si="0" ref="B5:L5">SUM(B2:B4)</f>
        <v>536</v>
      </c>
      <c r="C5" s="44">
        <f t="shared" si="0"/>
        <v>1</v>
      </c>
      <c r="D5" s="43">
        <f t="shared" si="0"/>
        <v>21412027</v>
      </c>
      <c r="E5" s="43">
        <f t="shared" si="0"/>
        <v>140778</v>
      </c>
      <c r="F5" s="43">
        <f>SUM(F2:F4)</f>
        <v>453633.00000000006</v>
      </c>
      <c r="G5" s="43">
        <f>SUM(G2:G4)</f>
        <v>276762</v>
      </c>
      <c r="H5" s="43">
        <f t="shared" si="0"/>
        <v>18841000</v>
      </c>
      <c r="I5" s="43">
        <f t="shared" si="0"/>
        <v>19712173</v>
      </c>
      <c r="J5" s="43">
        <f t="shared" si="0"/>
        <v>-1699854.0000000007</v>
      </c>
      <c r="K5" s="43">
        <f t="shared" si="0"/>
        <v>2176500</v>
      </c>
      <c r="L5" s="43">
        <f t="shared" si="0"/>
        <v>476645.9999999993</v>
      </c>
    </row>
    <row r="7" spans="4:9" ht="15">
      <c r="D7" s="13">
        <v>21412027</v>
      </c>
      <c r="E7" s="13">
        <v>140778</v>
      </c>
      <c r="F7" s="13">
        <v>453633</v>
      </c>
      <c r="G7" s="13">
        <v>276762</v>
      </c>
      <c r="H7" s="13">
        <v>18841000</v>
      </c>
      <c r="I7" s="13"/>
    </row>
    <row r="12" spans="1:2" ht="12.75">
      <c r="A12" s="17" t="s">
        <v>24</v>
      </c>
      <c r="B12" s="6" t="s">
        <v>25</v>
      </c>
    </row>
    <row r="13" ht="12.75">
      <c r="B13" s="6" t="s">
        <v>27</v>
      </c>
    </row>
    <row r="14" ht="12.75">
      <c r="B14" s="6" t="s">
        <v>26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1" r:id="rId1"/>
  <headerFooter alignWithMargins="0">
    <oddHeader>&amp;CVédőnők elszámolás 2018
.&amp;R10.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view="pageLayout" workbookViewId="0" topLeftCell="A1">
      <selection activeCell="C17" sqref="C17"/>
    </sheetView>
  </sheetViews>
  <sheetFormatPr defaultColWidth="9.140625" defaultRowHeight="24.75" customHeight="1"/>
  <cols>
    <col min="1" max="3" width="13.00390625" style="0" bestFit="1" customWidth="1"/>
    <col min="4" max="4" width="13.57421875" style="0" customWidth="1"/>
    <col min="5" max="5" width="14.421875" style="0" bestFit="1" customWidth="1"/>
    <col min="6" max="6" width="13.28125" style="0" bestFit="1" customWidth="1"/>
  </cols>
  <sheetData>
    <row r="1" spans="1:5" ht="24.75" customHeight="1">
      <c r="A1" s="8" t="s">
        <v>19</v>
      </c>
      <c r="B1" s="9" t="s">
        <v>1</v>
      </c>
      <c r="C1" s="9" t="s">
        <v>2</v>
      </c>
      <c r="D1" s="9" t="s">
        <v>3</v>
      </c>
      <c r="E1" s="9" t="s">
        <v>6</v>
      </c>
    </row>
    <row r="2" spans="1:6" ht="24.75" customHeight="1">
      <c r="A2" s="4" t="s">
        <v>7</v>
      </c>
      <c r="B2" s="7">
        <f aca="true" t="shared" si="0" ref="B2:B13">F2/536*65</f>
        <v>190719.21641791044</v>
      </c>
      <c r="C2" s="7">
        <f>F2/536*442</f>
        <v>1296890.671641791</v>
      </c>
      <c r="D2" s="7">
        <f>F2/536*29</f>
        <v>85090.1119402985</v>
      </c>
      <c r="E2" s="5">
        <f aca="true" t="shared" si="1" ref="E2:E13">SUM(B2:D2)</f>
        <v>1572700</v>
      </c>
      <c r="F2" s="15">
        <v>1572700</v>
      </c>
    </row>
    <row r="3" spans="1:6" ht="24.75" customHeight="1">
      <c r="A3" s="4" t="s">
        <v>8</v>
      </c>
      <c r="B3" s="7">
        <f t="shared" si="0"/>
        <v>190355.4104477612</v>
      </c>
      <c r="C3" s="7">
        <f>F3/536*442</f>
        <v>1294416.7910447763</v>
      </c>
      <c r="D3" s="7">
        <f aca="true" t="shared" si="2" ref="D3:D13">F3/536*29</f>
        <v>84927.79850746269</v>
      </c>
      <c r="E3" s="5">
        <f t="shared" si="1"/>
        <v>1569700.0000000002</v>
      </c>
      <c r="F3" s="15">
        <v>1569700</v>
      </c>
    </row>
    <row r="4" spans="1:6" ht="24.75" customHeight="1">
      <c r="A4" s="4" t="s">
        <v>9</v>
      </c>
      <c r="B4" s="7">
        <f t="shared" si="0"/>
        <v>190234.14179104476</v>
      </c>
      <c r="C4" s="7">
        <f aca="true" t="shared" si="3" ref="C4:C13">F4/536*442</f>
        <v>1293592.1641791044</v>
      </c>
      <c r="D4" s="7">
        <f t="shared" si="2"/>
        <v>84873.69402985074</v>
      </c>
      <c r="E4" s="5">
        <f t="shared" si="1"/>
        <v>1568699.9999999998</v>
      </c>
      <c r="F4" s="15">
        <v>1568700</v>
      </c>
    </row>
    <row r="5" spans="1:6" ht="24.75" customHeight="1">
      <c r="A5" s="4" t="s">
        <v>10</v>
      </c>
      <c r="B5" s="7">
        <f t="shared" si="0"/>
        <v>190234.14179104476</v>
      </c>
      <c r="C5" s="7">
        <f t="shared" si="3"/>
        <v>1293592.1641791044</v>
      </c>
      <c r="D5" s="7">
        <f t="shared" si="2"/>
        <v>84873.69402985074</v>
      </c>
      <c r="E5" s="5">
        <f t="shared" si="1"/>
        <v>1568699.9999999998</v>
      </c>
      <c r="F5" s="16">
        <v>1568700</v>
      </c>
    </row>
    <row r="6" spans="1:6" ht="24.75" customHeight="1">
      <c r="A6" s="4" t="s">
        <v>11</v>
      </c>
      <c r="B6" s="7">
        <f t="shared" si="0"/>
        <v>190355.4104477612</v>
      </c>
      <c r="C6" s="7">
        <f t="shared" si="3"/>
        <v>1294416.7910447763</v>
      </c>
      <c r="D6" s="7">
        <f t="shared" si="2"/>
        <v>84927.79850746269</v>
      </c>
      <c r="E6" s="5">
        <f t="shared" si="1"/>
        <v>1569700.0000000002</v>
      </c>
      <c r="F6" s="16">
        <v>1569700</v>
      </c>
    </row>
    <row r="7" spans="1:6" ht="24.75" customHeight="1">
      <c r="A7" s="4" t="s">
        <v>12</v>
      </c>
      <c r="B7" s="7">
        <f t="shared" si="0"/>
        <v>190464.55223880598</v>
      </c>
      <c r="C7" s="7">
        <f t="shared" si="3"/>
        <v>1295158.9552238807</v>
      </c>
      <c r="D7" s="7">
        <f t="shared" si="2"/>
        <v>84976.49253731343</v>
      </c>
      <c r="E7" s="5">
        <f t="shared" si="1"/>
        <v>1570600</v>
      </c>
      <c r="F7" s="16">
        <v>1570600</v>
      </c>
    </row>
    <row r="8" spans="1:6" ht="24.75" customHeight="1">
      <c r="A8" s="4" t="s">
        <v>13</v>
      </c>
      <c r="B8" s="7">
        <f t="shared" si="0"/>
        <v>190549.44029850746</v>
      </c>
      <c r="C8" s="7">
        <f t="shared" si="3"/>
        <v>1295736.1940298507</v>
      </c>
      <c r="D8" s="7">
        <f t="shared" si="2"/>
        <v>85014.36567164179</v>
      </c>
      <c r="E8" s="5">
        <f t="shared" si="1"/>
        <v>1571300</v>
      </c>
      <c r="F8" s="16">
        <v>1571300</v>
      </c>
    </row>
    <row r="9" spans="1:6" ht="24.75" customHeight="1">
      <c r="A9" s="4" t="s">
        <v>14</v>
      </c>
      <c r="B9" s="7">
        <f t="shared" si="0"/>
        <v>190452.42537313432</v>
      </c>
      <c r="C9" s="7">
        <f t="shared" si="3"/>
        <v>1295076.4925373134</v>
      </c>
      <c r="D9" s="7">
        <f t="shared" si="2"/>
        <v>84971.08208955223</v>
      </c>
      <c r="E9" s="5">
        <f t="shared" si="1"/>
        <v>1570500</v>
      </c>
      <c r="F9" s="16">
        <v>1570500</v>
      </c>
    </row>
    <row r="10" spans="1:6" ht="24.75" customHeight="1">
      <c r="A10" s="4" t="s">
        <v>15</v>
      </c>
      <c r="B10" s="7">
        <f t="shared" si="0"/>
        <v>190428.17164179104</v>
      </c>
      <c r="C10" s="7">
        <f t="shared" si="3"/>
        <v>1294911.5671641792</v>
      </c>
      <c r="D10" s="7">
        <f t="shared" si="2"/>
        <v>84960.26119402985</v>
      </c>
      <c r="E10" s="5">
        <f t="shared" si="1"/>
        <v>1570300</v>
      </c>
      <c r="F10" s="16">
        <v>1570300</v>
      </c>
    </row>
    <row r="11" spans="1:6" ht="24.75" customHeight="1">
      <c r="A11" s="4" t="s">
        <v>16</v>
      </c>
      <c r="B11" s="7">
        <f t="shared" si="0"/>
        <v>190355.4104477612</v>
      </c>
      <c r="C11" s="7">
        <f t="shared" si="3"/>
        <v>1294416.7910447763</v>
      </c>
      <c r="D11" s="7">
        <f t="shared" si="2"/>
        <v>84927.79850746269</v>
      </c>
      <c r="E11" s="5">
        <f t="shared" si="1"/>
        <v>1569700.0000000002</v>
      </c>
      <c r="F11" s="16">
        <v>1569700</v>
      </c>
    </row>
    <row r="12" spans="1:6" ht="24.75" customHeight="1">
      <c r="A12" s="4" t="s">
        <v>17</v>
      </c>
      <c r="B12" s="7">
        <f t="shared" si="0"/>
        <v>190306.90298507464</v>
      </c>
      <c r="C12" s="7">
        <f t="shared" si="3"/>
        <v>1294086.9402985075</v>
      </c>
      <c r="D12" s="7">
        <f t="shared" si="2"/>
        <v>84906.15671641791</v>
      </c>
      <c r="E12" s="5">
        <f t="shared" si="1"/>
        <v>1569300</v>
      </c>
      <c r="F12" s="16">
        <v>1569300</v>
      </c>
    </row>
    <row r="13" spans="1:6" ht="24.75" customHeight="1">
      <c r="A13" s="4" t="s">
        <v>18</v>
      </c>
      <c r="B13" s="7">
        <f t="shared" si="0"/>
        <v>190367.53731343284</v>
      </c>
      <c r="C13" s="7">
        <f t="shared" si="3"/>
        <v>1294499.2537313434</v>
      </c>
      <c r="D13" s="7">
        <f t="shared" si="2"/>
        <v>84933.20895522389</v>
      </c>
      <c r="E13" s="5">
        <f t="shared" si="1"/>
        <v>1569800.0000000002</v>
      </c>
      <c r="F13" s="16">
        <v>1569800</v>
      </c>
    </row>
    <row r="14" spans="1:6" ht="24.75" customHeight="1">
      <c r="A14" s="8" t="s">
        <v>6</v>
      </c>
      <c r="B14" s="10">
        <f>SUM(B2:B13)</f>
        <v>2284822.76119403</v>
      </c>
      <c r="C14" s="10">
        <f>SUM(C2:C13)</f>
        <v>15536794.776119405</v>
      </c>
      <c r="D14" s="10">
        <f>SUM(D2:D13)</f>
        <v>1019382.4626865671</v>
      </c>
      <c r="E14" s="10">
        <f>SUM(E2:E13)</f>
        <v>18841000</v>
      </c>
      <c r="F14" s="14">
        <f>SUM(F2:F13)</f>
        <v>18841000</v>
      </c>
    </row>
    <row r="15" ht="24.75" customHeight="1">
      <c r="E15" s="14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&amp;LOEP finanszírozás felosztása&amp;C2018.év&amp;RVédőnők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7.140625" style="31" customWidth="1"/>
    <col min="2" max="2" width="6.7109375" style="31" customWidth="1"/>
    <col min="3" max="3" width="3.57421875" style="31" customWidth="1"/>
    <col min="4" max="4" width="8.7109375" style="31" customWidth="1"/>
    <col min="5" max="5" width="8.28125" style="31" customWidth="1"/>
    <col min="6" max="6" width="8.140625" style="31" customWidth="1"/>
    <col min="7" max="7" width="10.28125" style="31" customWidth="1"/>
    <col min="8" max="8" width="8.421875" style="31" customWidth="1"/>
    <col min="9" max="9" width="7.00390625" style="31" customWidth="1"/>
    <col min="10" max="10" width="6.8515625" style="31" customWidth="1"/>
    <col min="11" max="11" width="9.00390625" style="31" customWidth="1"/>
    <col min="12" max="16384" width="9.140625" style="31" customWidth="1"/>
  </cols>
  <sheetData>
    <row r="1" spans="1:11" s="25" customFormat="1" ht="34.5" customHeight="1">
      <c r="A1" s="20" t="s">
        <v>0</v>
      </c>
      <c r="B1" s="21" t="s">
        <v>23</v>
      </c>
      <c r="C1" s="22" t="s">
        <v>22</v>
      </c>
      <c r="D1" s="21" t="s">
        <v>29</v>
      </c>
      <c r="E1" s="21" t="s">
        <v>30</v>
      </c>
      <c r="F1" s="21" t="s">
        <v>31</v>
      </c>
      <c r="G1" s="21" t="s">
        <v>28</v>
      </c>
      <c r="H1" s="21" t="s">
        <v>21</v>
      </c>
      <c r="I1" s="21" t="s">
        <v>20</v>
      </c>
      <c r="J1" s="23" t="s">
        <v>32</v>
      </c>
      <c r="K1" s="24" t="s">
        <v>5</v>
      </c>
    </row>
    <row r="2" spans="1:11" ht="30" customHeight="1">
      <c r="A2" s="26"/>
      <c r="B2" s="27"/>
      <c r="C2" s="28"/>
      <c r="D2" s="29"/>
      <c r="E2" s="29"/>
      <c r="F2" s="29"/>
      <c r="G2" s="27"/>
      <c r="H2" s="27"/>
      <c r="I2" s="27"/>
      <c r="J2" s="27"/>
      <c r="K2" s="30"/>
    </row>
    <row r="3" spans="1:11" ht="30" customHeight="1">
      <c r="A3" s="26"/>
      <c r="B3" s="27"/>
      <c r="C3" s="28"/>
      <c r="D3" s="29"/>
      <c r="E3" s="29"/>
      <c r="F3" s="29"/>
      <c r="G3" s="27"/>
      <c r="H3" s="27"/>
      <c r="I3" s="27"/>
      <c r="J3" s="32"/>
      <c r="K3" s="30"/>
    </row>
    <row r="4" spans="1:11" ht="30" customHeight="1">
      <c r="A4" s="26"/>
      <c r="B4" s="27"/>
      <c r="C4" s="28"/>
      <c r="D4" s="29"/>
      <c r="E4" s="29"/>
      <c r="F4" s="29"/>
      <c r="G4" s="27"/>
      <c r="H4" s="27"/>
      <c r="I4" s="27"/>
      <c r="J4" s="27"/>
      <c r="K4" s="30"/>
    </row>
    <row r="5" spans="1:11" s="25" customFormat="1" ht="30" customHeight="1">
      <c r="A5" s="33"/>
      <c r="B5" s="30"/>
      <c r="C5" s="34"/>
      <c r="D5" s="30"/>
      <c r="E5" s="30"/>
      <c r="F5" s="30"/>
      <c r="G5" s="30"/>
      <c r="H5" s="30"/>
      <c r="I5" s="30"/>
      <c r="J5" s="30"/>
      <c r="K5" s="30"/>
    </row>
    <row r="7" spans="4:7" ht="9.75">
      <c r="D7" s="35"/>
      <c r="E7" s="35"/>
      <c r="F7" s="35"/>
      <c r="G7" s="35"/>
    </row>
    <row r="12" ht="9.75">
      <c r="A12" s="3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Pénzügy_OTP</dc:creator>
  <cp:keywords/>
  <dc:description/>
  <cp:lastModifiedBy>Pénzügy8</cp:lastModifiedBy>
  <cp:lastPrinted>2019-06-11T09:54:22Z</cp:lastPrinted>
  <dcterms:created xsi:type="dcterms:W3CDTF">2009-02-17T08:47:52Z</dcterms:created>
  <dcterms:modified xsi:type="dcterms:W3CDTF">2019-06-12T09:38:49Z</dcterms:modified>
  <cp:category/>
  <cp:version/>
  <cp:contentType/>
  <cp:contentStatus/>
</cp:coreProperties>
</file>