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activeTab="0"/>
  </bookViews>
  <sheets>
    <sheet name="összktg 1." sheetId="1" r:id="rId1"/>
    <sheet name="összktg 2." sheetId="2" r:id="rId2"/>
    <sheet name="Forgktg 1." sheetId="3" r:id="rId3"/>
    <sheet name="forgktg 2." sheetId="4" r:id="rId4"/>
    <sheet name="mérleg eszk 1." sheetId="5" r:id="rId5"/>
    <sheet name="mérleg eszk 2." sheetId="6" r:id="rId6"/>
    <sheet name="mérleg forr1." sheetId="7" r:id="rId7"/>
    <sheet name="mérleg forr2." sheetId="8" r:id="rId8"/>
  </sheets>
  <definedNames/>
  <calcPr fullCalcOnLoad="1"/>
</workbook>
</file>

<file path=xl/sharedStrings.xml><?xml version="1.0" encoding="utf-8"?>
<sst xmlns="http://schemas.openxmlformats.org/spreadsheetml/2006/main" count="490" uniqueCount="306">
  <si>
    <t>Összköltség eljárással készített eredménykimutatás</t>
  </si>
  <si>
    <t>"A" változat</t>
  </si>
  <si>
    <t>A tétel megnevezése</t>
  </si>
  <si>
    <t>Előző év</t>
  </si>
  <si>
    <t>Előző év(ek)
módosításai</t>
  </si>
  <si>
    <t>Tárgyév</t>
  </si>
  <si>
    <t>Sor-
szám</t>
  </si>
  <si>
    <t>a</t>
  </si>
  <si>
    <t>b</t>
  </si>
  <si>
    <t>c</t>
  </si>
  <si>
    <t>d</t>
  </si>
  <si>
    <t>e</t>
  </si>
  <si>
    <t>01.</t>
  </si>
  <si>
    <t>02.</t>
  </si>
  <si>
    <t>I.</t>
  </si>
  <si>
    <t>03.</t>
  </si>
  <si>
    <t>04.</t>
  </si>
  <si>
    <t>II.</t>
  </si>
  <si>
    <t>III.</t>
  </si>
  <si>
    <t>05.</t>
  </si>
  <si>
    <t>06.</t>
  </si>
  <si>
    <t>07.</t>
  </si>
  <si>
    <t>08.</t>
  </si>
  <si>
    <t>09.</t>
  </si>
  <si>
    <t>IV.</t>
  </si>
  <si>
    <t>10.</t>
  </si>
  <si>
    <t>11.</t>
  </si>
  <si>
    <t>12.</t>
  </si>
  <si>
    <t>V.</t>
  </si>
  <si>
    <t>VI.</t>
  </si>
  <si>
    <t>VII.</t>
  </si>
  <si>
    <t>A.</t>
  </si>
  <si>
    <t>Belföldi értékesítés nettó árbevétele</t>
  </si>
  <si>
    <t>Exportértékesítés nettó árbevétele</t>
  </si>
  <si>
    <t>Értékesítés nettó árbevétele (01.+ 02.)</t>
  </si>
  <si>
    <t>Saját termelésű készletek állományváltozása</t>
  </si>
  <si>
    <t>Saját előállítású eszközök aktivált értéke</t>
  </si>
  <si>
    <t>Aktivált saját teljesítmények értéke (+-03.+04.)</t>
  </si>
  <si>
    <t>Egyéb bevételek</t>
  </si>
  <si>
    <t>III. sorból: visszaírt értékvesztés</t>
  </si>
  <si>
    <t>Anyagköltség</t>
  </si>
  <si>
    <t>Igénybe vett szolgáltatások értéke</t>
  </si>
  <si>
    <t>Egyéb szolgáltatások értéke</t>
  </si>
  <si>
    <t>Eladott áruk beszerzési értéke</t>
  </si>
  <si>
    <t>Eladott (közvetített) szolgáltatások értéke</t>
  </si>
  <si>
    <t>Anyagjellegű ráfordítások (05.+06.+07.+08.+09.)</t>
  </si>
  <si>
    <t>Bérköltség</t>
  </si>
  <si>
    <t>Személyi jellegű egyéb kifizetések</t>
  </si>
  <si>
    <t>Bérjárulékok</t>
  </si>
  <si>
    <t>Személyi jellegű ráfordítások (10.+11.+12.)</t>
  </si>
  <si>
    <t>Értékcsökkenési leírás</t>
  </si>
  <si>
    <t>Egyéb ráfordítások</t>
  </si>
  <si>
    <t>VII. sorból: értékvesztés</t>
  </si>
  <si>
    <t>ÜZEMI (ÜZLETI) TEVÉKENYSÉG EREDMÉNYE 
(I.+-II.+III.-IV.-V.-VI.-VII.)</t>
  </si>
  <si>
    <t>13.</t>
  </si>
  <si>
    <t>14.</t>
  </si>
  <si>
    <t>15.</t>
  </si>
  <si>
    <t>16.</t>
  </si>
  <si>
    <t>17.</t>
  </si>
  <si>
    <t>VIII.</t>
  </si>
  <si>
    <t>18.</t>
  </si>
  <si>
    <t>19.</t>
  </si>
  <si>
    <t>20.</t>
  </si>
  <si>
    <t>21.</t>
  </si>
  <si>
    <t>IX.</t>
  </si>
  <si>
    <t>C.</t>
  </si>
  <si>
    <t>B.</t>
  </si>
  <si>
    <t>X.</t>
  </si>
  <si>
    <t>XI.</t>
  </si>
  <si>
    <t>D.</t>
  </si>
  <si>
    <t>E.</t>
  </si>
  <si>
    <t>XII.</t>
  </si>
  <si>
    <t>F.</t>
  </si>
  <si>
    <t>22.</t>
  </si>
  <si>
    <t>23.</t>
  </si>
  <si>
    <t>G.</t>
  </si>
  <si>
    <t>Kapott (járó) osztalék és részesedés</t>
  </si>
  <si>
    <t xml:space="preserve">13. sorból: kapcsolt vállalkozástól kapott </t>
  </si>
  <si>
    <t>Részesedések értékesítésének árfolyamnyeresége</t>
  </si>
  <si>
    <t>14.sorból: kapcsolt vállalkozástól kapott</t>
  </si>
  <si>
    <t>15.sorból kapcsolt vállalkozástól kapott</t>
  </si>
  <si>
    <t>Egyéb kapott (járó) kamatok és kamatjellegű
bevételek</t>
  </si>
  <si>
    <t>16.sorból: kapcsolt vállalkozástól kapott</t>
  </si>
  <si>
    <t>Pénzügyi műveletek egyéb bevételei</t>
  </si>
  <si>
    <t>Pénzügyi műveletek bevételei (13.+14.+15.+16.+17.)</t>
  </si>
  <si>
    <t>Befektetett pénzügyi eszközök árfolyamvesztesége</t>
  </si>
  <si>
    <t>18.sorból: kapcsolt vállalkozásnak adott</t>
  </si>
  <si>
    <t>Fizetendő kamatok és kamatjellegű ráfodítások</t>
  </si>
  <si>
    <t>19.sorból: kapcsolt vállalkozásnak adott</t>
  </si>
  <si>
    <t>Részesedések, értékpapírok, bankbetétek értékvesztése</t>
  </si>
  <si>
    <t>Pénzügyi műveletek egyéb ráfordításai</t>
  </si>
  <si>
    <t>Pénzügyi műveletek ráfordításai (18.+19.+-20.+21.)</t>
  </si>
  <si>
    <t>PÉNZÜGYI MŰVELETEK EREDMÉNYE (VIII.-IX.)</t>
  </si>
  <si>
    <t>SZOKÁSOS VÁLLALKOZÁSI EREDMÉNY (+-A+-B)</t>
  </si>
  <si>
    <t xml:space="preserve">X. </t>
  </si>
  <si>
    <t>Rendkívüli bevételek</t>
  </si>
  <si>
    <t>Rendkívüli ráfordítások</t>
  </si>
  <si>
    <t>RENDKÍVÜLI EREDMÉNY (X.-XI.)</t>
  </si>
  <si>
    <t>ADÓZÁS ELŐTTI EREDMÉNY (+-C+-D)</t>
  </si>
  <si>
    <t>Adófizetési kötelezettség</t>
  </si>
  <si>
    <t>ADÓZOTT EREDMÉNY (+-E-XII.)</t>
  </si>
  <si>
    <t>Eredménytartalék igénybevétele osztalékra, részesedésre</t>
  </si>
  <si>
    <t>Jóváhagyott osztalék, részesedés</t>
  </si>
  <si>
    <t>Befektetett pénzügyi eszközök
kamatai, árfolyamnyeresége</t>
  </si>
  <si>
    <t>Forgalmi költség eljárással készített eredménykimutatás</t>
  </si>
  <si>
    <t xml:space="preserve">05. </t>
  </si>
  <si>
    <t>Értékesítés elszámolt közvetlen önköltsége</t>
  </si>
  <si>
    <t>Értékesítés  közvetlen költségei (03.+04.+05.)</t>
  </si>
  <si>
    <t>Értékesítés bruttó eredménye (I.-II.)</t>
  </si>
  <si>
    <t xml:space="preserve">06. </t>
  </si>
  <si>
    <t>Értékesítési, forgalmazási költségek</t>
  </si>
  <si>
    <t>Igazgatási költségek</t>
  </si>
  <si>
    <t>Egyéb általános költségek</t>
  </si>
  <si>
    <t xml:space="preserve">IV. </t>
  </si>
  <si>
    <t>Értékesítés közvetett költségei (06.+07.+08.)</t>
  </si>
  <si>
    <t>V.sorból: visszaírt értékvesztés</t>
  </si>
  <si>
    <t>ÜZEMI (ÜZLETI) TEVÉKENYSÉG EREDMÉNYE 
(+-III.-IV.+V.-VI.)</t>
  </si>
  <si>
    <t xml:space="preserve">09.sorból: kapcsolt vállalkozástól kapott </t>
  </si>
  <si>
    <t>10.sorból: kapcsolt vállalkozástól kapott</t>
  </si>
  <si>
    <t>11.sorból kapcsolt vállalkozástól kapott</t>
  </si>
  <si>
    <t>12.sorból: kapcsolt vállalkozástól kapott</t>
  </si>
  <si>
    <t>14.sorból: kapcsolt vállalkozásnak adott</t>
  </si>
  <si>
    <t>15.sorból: kapcsolt vállalkozásnak adott</t>
  </si>
  <si>
    <t>Eredménytartalék igénybevétele osztalékra, 
részesedésre</t>
  </si>
  <si>
    <t>Pénzügyi műveletek bevételei (09.+10.+11.+12.+13.)</t>
  </si>
  <si>
    <t>Pénzügyi műveletek ráfordításai (14.+15.+16.+17.)</t>
  </si>
  <si>
    <t>PÉNZÜGYI MŰVELETEK EREDMÉNYE (VII.-VIII.)</t>
  </si>
  <si>
    <t>RENDKÍVÜLI EREDMÉNY (IX.-X.)</t>
  </si>
  <si>
    <t>ADÓZOTT EREDMÉNY (+-E-XI.)</t>
  </si>
  <si>
    <t>MÉRLEG SZERINTI EREDMÉNY (+-F.+18.-19)</t>
  </si>
  <si>
    <t>MÉRLEG SZERINTI EREDMÉNY (+-F.+22.-23.)</t>
  </si>
  <si>
    <t>adatok: E Ft-ban</t>
  </si>
  <si>
    <t>VI.sorból: értékvesztés</t>
  </si>
  <si>
    <t>Mérleg "A" változat</t>
  </si>
  <si>
    <t>Források (passzívák)</t>
  </si>
  <si>
    <t>53.</t>
  </si>
  <si>
    <r>
      <t xml:space="preserve">D. Saját tőke </t>
    </r>
    <r>
      <rPr>
        <b/>
        <sz val="10"/>
        <rFont val="Times New Roman"/>
        <family val="1"/>
      </rPr>
      <t>(54.+56.+57.+58.+59.+60.+61.sor)</t>
    </r>
  </si>
  <si>
    <t>54.</t>
  </si>
  <si>
    <t>I. JEGYZETT TŐKE</t>
  </si>
  <si>
    <t>55.</t>
  </si>
  <si>
    <r>
      <t xml:space="preserve">   - </t>
    </r>
    <r>
      <rPr>
        <sz val="10"/>
        <rFont val="Times New Roman"/>
        <family val="1"/>
      </rPr>
      <t>54.sorból: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visszavásárolt tulajdoni részesedés  névértéken</t>
    </r>
  </si>
  <si>
    <t>56.</t>
  </si>
  <si>
    <r>
      <t xml:space="preserve">II. </t>
    </r>
    <r>
      <rPr>
        <sz val="11"/>
        <rFont val="Times New Roman"/>
        <family val="1"/>
      </rPr>
      <t>JEGYZETT, DE BE NEM FIZETETT TŐKE (-)</t>
    </r>
  </si>
  <si>
    <t>57.</t>
  </si>
  <si>
    <t>III. TŐKETARTALÉK</t>
  </si>
  <si>
    <t>58.</t>
  </si>
  <si>
    <t>IV. EREDMÉNYTARTALÉK</t>
  </si>
  <si>
    <t>59.</t>
  </si>
  <si>
    <t>V. LEKÖTÖTT TARTALÉK</t>
  </si>
  <si>
    <t>60.</t>
  </si>
  <si>
    <t>VI. ÉRTÉKELÉSI TARTALÉK</t>
  </si>
  <si>
    <t>61.</t>
  </si>
  <si>
    <t>VII. MÉRLEG SZERINTI EREDMÉNY</t>
  </si>
  <si>
    <t>62.</t>
  </si>
  <si>
    <r>
      <t xml:space="preserve">E. Céltartalék </t>
    </r>
    <r>
      <rPr>
        <b/>
        <sz val="10"/>
        <rFont val="Times New Roman"/>
        <family val="1"/>
      </rPr>
      <t>(63.-65.sorok)</t>
    </r>
  </si>
  <si>
    <t>63.</t>
  </si>
  <si>
    <t>Céltartalék várható kötelezettségekre</t>
  </si>
  <si>
    <t>64.</t>
  </si>
  <si>
    <t>Céltartalék a jövőbeni költségekre</t>
  </si>
  <si>
    <t>65.</t>
  </si>
  <si>
    <t>Egyéb céltartalék</t>
  </si>
  <si>
    <t>66.</t>
  </si>
  <si>
    <r>
      <t xml:space="preserve">F. Kötelezettségek </t>
    </r>
    <r>
      <rPr>
        <b/>
        <sz val="10"/>
        <rFont val="Times New Roman"/>
        <family val="1"/>
      </rPr>
      <t>(I+II+III)</t>
    </r>
  </si>
  <si>
    <t>67.</t>
  </si>
  <si>
    <r>
      <t xml:space="preserve">I. HÁTRASOROLT KÖTELEZETTSÉGEK
 </t>
    </r>
    <r>
      <rPr>
        <sz val="10"/>
        <rFont val="Times New Roman"/>
        <family val="1"/>
      </rPr>
      <t>(68.-70.sorok)</t>
    </r>
  </si>
  <si>
    <t>68.</t>
  </si>
  <si>
    <t>Hátrasorolt kötelezettségek kapcsolt vállalkozással szemben</t>
  </si>
  <si>
    <t>69.</t>
  </si>
  <si>
    <t>Hátrasorolt kötel. egyéb részes.viszonyban levő  vállalk.szemben</t>
  </si>
  <si>
    <t>70.</t>
  </si>
  <si>
    <t>Hátrasorolt kötelezettségeek egyéb gazdálkodóval szemben</t>
  </si>
  <si>
    <t>Eszközök (aktívák)</t>
  </si>
  <si>
    <r>
      <t>A.</t>
    </r>
    <r>
      <rPr>
        <b/>
        <sz val="7"/>
        <rFont val="Times New Roman"/>
        <family val="1"/>
      </rPr>
      <t> </t>
    </r>
    <r>
      <rPr>
        <b/>
        <sz val="12"/>
        <rFont val="Times New Roman"/>
        <family val="1"/>
      </rPr>
      <t xml:space="preserve">Befektetett eszközök </t>
    </r>
    <r>
      <rPr>
        <b/>
        <sz val="10"/>
        <rFont val="Times New Roman"/>
        <family val="1"/>
      </rPr>
      <t>(02.+10.+18.sorok)</t>
    </r>
  </si>
  <si>
    <r>
      <t>I.</t>
    </r>
    <r>
      <rPr>
        <sz val="7"/>
        <rFont val="Times New Roman"/>
        <family val="1"/>
      </rPr>
      <t> </t>
    </r>
    <r>
      <rPr>
        <sz val="12"/>
        <rFont val="Times New Roman"/>
        <family val="1"/>
      </rPr>
      <t xml:space="preserve">IMMATERIÁLIS JAVAK </t>
    </r>
    <r>
      <rPr>
        <sz val="10"/>
        <rFont val="Times New Roman"/>
        <family val="1"/>
      </rPr>
      <t>(03.-09.sorok)</t>
    </r>
  </si>
  <si>
    <t>Alapítás-átszervezés aktivált értéke</t>
  </si>
  <si>
    <r>
      <t xml:space="preserve"> </t>
    </r>
    <r>
      <rPr>
        <sz val="12"/>
        <rFont val="Times New Roman"/>
        <family val="1"/>
      </rPr>
      <t>Kísérleti fejlesztés aktivált értéke</t>
    </r>
  </si>
  <si>
    <t>Vagyoni értékű jogok</t>
  </si>
  <si>
    <t>Szellemi termékek</t>
  </si>
  <si>
    <t>Üzleti vagy cégérték</t>
  </si>
  <si>
    <t>Immateriális javakra adott előleg</t>
  </si>
  <si>
    <t>Immateriális javak értékhelyesbítése</t>
  </si>
  <si>
    <r>
      <t>II.</t>
    </r>
    <r>
      <rPr>
        <sz val="7"/>
        <rFont val="Times New Roman"/>
        <family val="1"/>
      </rPr>
      <t> </t>
    </r>
    <r>
      <rPr>
        <sz val="12"/>
        <rFont val="Times New Roman"/>
        <family val="1"/>
      </rPr>
      <t xml:space="preserve">TÁRGYI ESZKÖZÖK </t>
    </r>
    <r>
      <rPr>
        <sz val="10"/>
        <rFont val="Times New Roman"/>
        <family val="1"/>
      </rPr>
      <t>(11.-17. sorok)</t>
    </r>
  </si>
  <si>
    <t>Ingatlanok és kapcs. vagyoni értékű jogok</t>
  </si>
  <si>
    <t>Műszaki berendezések, gépek, járművek</t>
  </si>
  <si>
    <t>Egyéb berendezések, felszerelések, járművek</t>
  </si>
  <si>
    <t>Tenyészállatok</t>
  </si>
  <si>
    <t>Beruházások, felújítások</t>
  </si>
  <si>
    <t>Beruházásokra adott előleg</t>
  </si>
  <si>
    <t>Tárgyi eszközök értékhelyesbítése</t>
  </si>
  <si>
    <r>
      <t>III.</t>
    </r>
    <r>
      <rPr>
        <sz val="7"/>
        <rFont val="Times New Roman"/>
        <family val="1"/>
      </rPr>
      <t> </t>
    </r>
    <r>
      <rPr>
        <sz val="12"/>
        <rFont val="Times New Roman"/>
        <family val="1"/>
      </rPr>
      <t xml:space="preserve">BEFEKTETETT PÉNZÜGYI ESZKÖZÖK </t>
    </r>
    <r>
      <rPr>
        <sz val="10"/>
        <rFont val="Times New Roman"/>
        <family val="1"/>
      </rPr>
      <t>(19.-25.sorok)</t>
    </r>
  </si>
  <si>
    <t>Tartós részesedés kapcsolt vállalkozásban</t>
  </si>
  <si>
    <t>Tartósan adott kölcsön kapcsolt vállalkozásban</t>
  </si>
  <si>
    <t>Egyéb tartós részesedés</t>
  </si>
  <si>
    <t>Tartósan adott kölcsön egyéb rész.visz.álló váll.</t>
  </si>
  <si>
    <t>Egyéb tartósan adott kölcsön</t>
  </si>
  <si>
    <t>24.</t>
  </si>
  <si>
    <t>Tartós hitelviszonyt megtestesítő értékpapír</t>
  </si>
  <si>
    <t>25.</t>
  </si>
  <si>
    <t>Befektetett pénzügyi eszközök értékhelyesbítése</t>
  </si>
  <si>
    <t>26.</t>
  </si>
  <si>
    <r>
      <t>B.</t>
    </r>
    <r>
      <rPr>
        <b/>
        <sz val="7"/>
        <rFont val="Times New Roman"/>
        <family val="1"/>
      </rPr>
      <t xml:space="preserve">   </t>
    </r>
    <r>
      <rPr>
        <b/>
        <sz val="12"/>
        <rFont val="Times New Roman"/>
        <family val="1"/>
      </rPr>
      <t xml:space="preserve">Forgóeszközök </t>
    </r>
    <r>
      <rPr>
        <b/>
        <sz val="10"/>
        <rFont val="Times New Roman"/>
        <family val="1"/>
      </rPr>
      <t>(27.+34.+40.+45. sorok)</t>
    </r>
  </si>
  <si>
    <t>27.</t>
  </si>
  <si>
    <r>
      <t>I.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 xml:space="preserve">KÉSZLETEK </t>
    </r>
    <r>
      <rPr>
        <sz val="10"/>
        <rFont val="Times New Roman"/>
        <family val="1"/>
      </rPr>
      <t>(28.-33.sorok)</t>
    </r>
  </si>
  <si>
    <t>28.</t>
  </si>
  <si>
    <t>Anyagok</t>
  </si>
  <si>
    <t>29.</t>
  </si>
  <si>
    <t>Befejezetlen termelés és félkész termékek</t>
  </si>
  <si>
    <t>30.</t>
  </si>
  <si>
    <t>Növendék-, hízó- és egyéb állatok</t>
  </si>
  <si>
    <t>31.</t>
  </si>
  <si>
    <t>Késztermékek</t>
  </si>
  <si>
    <t>32.</t>
  </si>
  <si>
    <t>Áruk</t>
  </si>
  <si>
    <t>33.</t>
  </si>
  <si>
    <t>Készletekre adott előlegek</t>
  </si>
  <si>
    <t>34.</t>
  </si>
  <si>
    <r>
      <t>II.</t>
    </r>
    <r>
      <rPr>
        <sz val="7"/>
        <rFont val="Times New Roman"/>
        <family val="1"/>
      </rPr>
      <t>  </t>
    </r>
    <r>
      <rPr>
        <sz val="12"/>
        <rFont val="Times New Roman"/>
        <family val="1"/>
      </rPr>
      <t xml:space="preserve">KÖVETELÉSEK </t>
    </r>
    <r>
      <rPr>
        <sz val="10"/>
        <rFont val="Times New Roman"/>
        <family val="1"/>
      </rPr>
      <t>(35.-39.sorok)</t>
    </r>
  </si>
  <si>
    <t>35.</t>
  </si>
  <si>
    <t>Követelések áruszállításból és szolg-ból (vevők)</t>
  </si>
  <si>
    <t>36.</t>
  </si>
  <si>
    <t>Követelések kapcsolt vállalkozásból</t>
  </si>
  <si>
    <t>37.</t>
  </si>
  <si>
    <t>Követelések egyéb részesedési  viszonyban levő  vállalkozással szemben</t>
  </si>
  <si>
    <t>38.</t>
  </si>
  <si>
    <t>Váltó követelések.</t>
  </si>
  <si>
    <t>39.</t>
  </si>
  <si>
    <t>Egyéb követelések</t>
  </si>
  <si>
    <t>40.</t>
  </si>
  <si>
    <r>
      <t>III.</t>
    </r>
    <r>
      <rPr>
        <sz val="7"/>
        <rFont val="Times New Roman"/>
        <family val="1"/>
      </rPr>
      <t>  </t>
    </r>
    <r>
      <rPr>
        <sz val="12"/>
        <rFont val="Times New Roman"/>
        <family val="1"/>
      </rPr>
      <t xml:space="preserve">ÉRTÉKPAPÍROK </t>
    </r>
    <r>
      <rPr>
        <sz val="10"/>
        <rFont val="Times New Roman"/>
        <family val="1"/>
      </rPr>
      <t>(41.-44.sorok)</t>
    </r>
  </si>
  <si>
    <t>41.</t>
  </si>
  <si>
    <t>Részesedés kapcsolt vállalkozásban</t>
  </si>
  <si>
    <t>42.</t>
  </si>
  <si>
    <t>Egyéb részesedés</t>
  </si>
  <si>
    <t>43.</t>
  </si>
  <si>
    <t>Saját részvények, saját üzletrészek</t>
  </si>
  <si>
    <t>44.</t>
  </si>
  <si>
    <t>Forgatási célú hitelviszonyt megtestesítő értékpapírok</t>
  </si>
  <si>
    <t>45.</t>
  </si>
  <si>
    <r>
      <t xml:space="preserve">IV. PÉNZESZKÖZÖK </t>
    </r>
    <r>
      <rPr>
        <sz val="10"/>
        <rFont val="Times New Roman"/>
        <family val="1"/>
      </rPr>
      <t>(46.-47.sorok)</t>
    </r>
  </si>
  <si>
    <t>46.</t>
  </si>
  <si>
    <t>Pénztár, csekkek</t>
  </si>
  <si>
    <t>47.</t>
  </si>
  <si>
    <t>Bankbetétek</t>
  </si>
  <si>
    <t>48.</t>
  </si>
  <si>
    <r>
      <t xml:space="preserve">C. Aktív időbeli elhatárolás </t>
    </r>
    <r>
      <rPr>
        <b/>
        <sz val="10"/>
        <rFont val="Times New Roman"/>
        <family val="1"/>
      </rPr>
      <t>(49.-51.sorok)</t>
    </r>
  </si>
  <si>
    <t>49.</t>
  </si>
  <si>
    <t>Bevételek aktív időbeli elhatárolás</t>
  </si>
  <si>
    <t>50.</t>
  </si>
  <si>
    <t>Költségek, ráfordítások aktív időbeli elhatárolása</t>
  </si>
  <si>
    <t>51.</t>
  </si>
  <si>
    <t>Halasztott ráfordítások</t>
  </si>
  <si>
    <t>52.</t>
  </si>
  <si>
    <t>Eszközök összesen</t>
  </si>
  <si>
    <t>71.</t>
  </si>
  <si>
    <r>
      <t xml:space="preserve">II. HOSSZÚ LEJÁRATÚ KÖTELEZETTSÉGEK </t>
    </r>
    <r>
      <rPr>
        <sz val="10"/>
        <rFont val="Times New Roman"/>
        <family val="1"/>
      </rPr>
      <t>(72.-79.sorok)</t>
    </r>
  </si>
  <si>
    <t>72.</t>
  </si>
  <si>
    <t>Hosszú lejáratra kapott kölcsönök</t>
  </si>
  <si>
    <t>73.</t>
  </si>
  <si>
    <t>Átváltoztatható kötvények</t>
  </si>
  <si>
    <t>74.</t>
  </si>
  <si>
    <t>Tartozások kötvénykibocsátásból</t>
  </si>
  <si>
    <t>75.</t>
  </si>
  <si>
    <t>Beruházási és fejlesztési hitelek</t>
  </si>
  <si>
    <t>76.</t>
  </si>
  <si>
    <t>Egyéb hosszú lejáratú hitelek</t>
  </si>
  <si>
    <t>77.</t>
  </si>
  <si>
    <t>Tartós kötelezettségek kapcsolt vállalkozással szemben</t>
  </si>
  <si>
    <t>78.</t>
  </si>
  <si>
    <t>Tartós kötelez. egyéb részesedési viszonyban levő vállalk szemben</t>
  </si>
  <si>
    <t>79.</t>
  </si>
  <si>
    <t>Egyéb hosszú lejáratú kötelezettségek</t>
  </si>
  <si>
    <t>80.</t>
  </si>
  <si>
    <r>
      <t>III. RÖVID LEJÁRATÚ KÖTELEZETTSÉGEK</t>
    </r>
    <r>
      <rPr>
        <b/>
        <u val="single"/>
        <sz val="12"/>
        <rFont val="Times New Roman"/>
        <family val="1"/>
      </rPr>
      <t xml:space="preserve">
</t>
    </r>
    <r>
      <rPr>
        <sz val="10"/>
        <rFont val="Times New Roman"/>
        <family val="1"/>
      </rPr>
      <t>(81.és 83.-89.sorok)</t>
    </r>
  </si>
  <si>
    <t>81.</t>
  </si>
  <si>
    <t>Rövid lejáratú kölcsön</t>
  </si>
  <si>
    <t>82.</t>
  </si>
  <si>
    <r>
      <t xml:space="preserve">    - </t>
    </r>
    <r>
      <rPr>
        <sz val="10"/>
        <rFont val="Times New Roman"/>
        <family val="1"/>
      </rPr>
      <t>81.sorból</t>
    </r>
    <r>
      <rPr>
        <sz val="12"/>
        <rFont val="Times New Roman"/>
        <family val="1"/>
      </rPr>
      <t>: átváltoztatható kötvények</t>
    </r>
  </si>
  <si>
    <t>83.</t>
  </si>
  <si>
    <t>Rövid lejáratú hitelek</t>
  </si>
  <si>
    <t>84.</t>
  </si>
  <si>
    <t>Vevőktől kapott előlegek</t>
  </si>
  <si>
    <t>85.</t>
  </si>
  <si>
    <t>Kötelezettségek áruszállításból és szolgáltatásból      
(szállítók)</t>
  </si>
  <si>
    <t>86.</t>
  </si>
  <si>
    <t>Váltótartozások</t>
  </si>
  <si>
    <t>87.</t>
  </si>
  <si>
    <t>Rövid lejáratú kötelezettségek kapcsolt
vállalkozással szemben</t>
  </si>
  <si>
    <t>88.</t>
  </si>
  <si>
    <t>Rövid lejáratú kötelezettségek egyéb részesedési visz.levő vállalk.szemben</t>
  </si>
  <si>
    <t>89.</t>
  </si>
  <si>
    <t>Egyéb rövid lejáratú kötelezettségek</t>
  </si>
  <si>
    <t>90.</t>
  </si>
  <si>
    <r>
      <t xml:space="preserve">G. </t>
    </r>
    <r>
      <rPr>
        <b/>
        <sz val="11"/>
        <rFont val="Times New Roman"/>
        <family val="1"/>
      </rPr>
      <t xml:space="preserve">Passzív időbeli elhatárolások </t>
    </r>
    <r>
      <rPr>
        <b/>
        <sz val="10"/>
        <rFont val="Times New Roman"/>
        <family val="1"/>
      </rPr>
      <t>(91.-93.sorok</t>
    </r>
    <r>
      <rPr>
        <b/>
        <sz val="11"/>
        <rFont val="Times New Roman"/>
        <family val="1"/>
      </rPr>
      <t>)</t>
    </r>
  </si>
  <si>
    <t>91.</t>
  </si>
  <si>
    <t>Bevételek passzív időbeli elhatárolása</t>
  </si>
  <si>
    <t>92.</t>
  </si>
  <si>
    <t>Költségek, ráfordítások passzív időbeli elhatárolása</t>
  </si>
  <si>
    <t>93.</t>
  </si>
  <si>
    <t>Halasztott bevételek</t>
  </si>
  <si>
    <t>94.</t>
  </si>
  <si>
    <t>Források összesen:</t>
  </si>
  <si>
    <r>
      <t>Statisztikai számjel</t>
    </r>
    <r>
      <rPr>
        <sz val="10"/>
        <rFont val="Arial CE"/>
        <family val="0"/>
      </rPr>
      <t>: 23743975360011417</t>
    </r>
  </si>
  <si>
    <r>
      <t>Statisztikai számjel</t>
    </r>
    <r>
      <rPr>
        <sz val="10"/>
        <rFont val="Arial CE"/>
        <family val="0"/>
      </rPr>
      <t>: 23743975360011417</t>
    </r>
  </si>
  <si>
    <r>
      <t>Cégjegyzék száma</t>
    </r>
    <r>
      <rPr>
        <sz val="10"/>
        <rFont val="Arial CE"/>
        <family val="0"/>
      </rPr>
      <t xml:space="preserve">: 17-10-001277       </t>
    </r>
  </si>
  <si>
    <r>
      <t>Cégjegyzék száma</t>
    </r>
    <r>
      <rPr>
        <sz val="10"/>
        <rFont val="Arial CE"/>
        <family val="0"/>
      </rPr>
      <t xml:space="preserve">: 17-10-001277       </t>
    </r>
  </si>
  <si>
    <t>Az üzleti év mérlegfordulónapja: 2015. 12. 31.  (év / hó / nap)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</si>
</sst>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#,##0.00\ &quot;Ft&quot;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8" borderId="7" applyNumberFormat="0" applyFont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5" fontId="1" fillId="0" borderId="10" xfId="0" applyNumberFormat="1" applyFont="1" applyBorder="1" applyAlignment="1">
      <alignment vertical="center"/>
    </xf>
    <xf numFmtId="165" fontId="0" fillId="0" borderId="10" xfId="0" applyNumberFormat="1" applyBorder="1" applyAlignment="1">
      <alignment vertical="center"/>
    </xf>
    <xf numFmtId="165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65" fontId="0" fillId="0" borderId="10" xfId="0" applyNumberFormat="1" applyBorder="1" applyAlignment="1">
      <alignment vertic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justify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horizontal="justify" vertical="top"/>
    </xf>
    <xf numFmtId="0" fontId="13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center"/>
    </xf>
    <xf numFmtId="0" fontId="8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/>
    </xf>
    <xf numFmtId="0" fontId="8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vertical="center"/>
    </xf>
    <xf numFmtId="0" fontId="14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top" wrapText="1"/>
    </xf>
    <xf numFmtId="3" fontId="6" fillId="0" borderId="10" xfId="0" applyNumberFormat="1" applyFont="1" applyBorder="1" applyAlignment="1">
      <alignment horizontal="right" vertical="top" wrapText="1"/>
    </xf>
    <xf numFmtId="3" fontId="8" fillId="0" borderId="10" xfId="0" applyNumberFormat="1" applyFont="1" applyFill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5"/>
  <sheetViews>
    <sheetView tabSelected="1" view="pageLayout" workbookViewId="0" topLeftCell="A16">
      <selection activeCell="G20" sqref="G20"/>
    </sheetView>
  </sheetViews>
  <sheetFormatPr defaultColWidth="9.00390625" defaultRowHeight="12.75"/>
  <cols>
    <col min="1" max="1" width="5.625" style="0" customWidth="1"/>
    <col min="2" max="2" width="44.00390625" style="0" customWidth="1"/>
    <col min="3" max="3" width="16.625" style="0" customWidth="1"/>
    <col min="4" max="4" width="13.00390625" style="0" customWidth="1"/>
    <col min="5" max="5" width="15.625" style="0" customWidth="1"/>
  </cols>
  <sheetData>
    <row r="2" spans="1:5" ht="12.75">
      <c r="A2" s="67" t="s">
        <v>302</v>
      </c>
      <c r="B2" s="68"/>
      <c r="C2" s="68"/>
      <c r="D2" s="68"/>
      <c r="E2" s="68"/>
    </row>
    <row r="4" spans="1:5" ht="18">
      <c r="A4" s="67" t="s">
        <v>304</v>
      </c>
      <c r="B4" s="68"/>
      <c r="C4" s="68"/>
      <c r="D4" s="68"/>
      <c r="E4" s="1">
        <v>31</v>
      </c>
    </row>
    <row r="6" spans="1:5" ht="14.25">
      <c r="A6" s="69" t="s">
        <v>305</v>
      </c>
      <c r="B6" s="69"/>
      <c r="C6" s="69"/>
      <c r="D6" s="69"/>
      <c r="E6" s="69"/>
    </row>
    <row r="8" spans="1:5" ht="15.75">
      <c r="A8" s="66" t="s">
        <v>0</v>
      </c>
      <c r="B8" s="66"/>
      <c r="C8" s="66"/>
      <c r="D8" s="66"/>
      <c r="E8" s="66"/>
    </row>
    <row r="9" spans="1:5" ht="15.75">
      <c r="A9" s="66" t="s">
        <v>1</v>
      </c>
      <c r="B9" s="66"/>
      <c r="C9" s="66"/>
      <c r="D9" s="66"/>
      <c r="E9" s="66"/>
    </row>
    <row r="11" ht="12.75">
      <c r="E11" t="s">
        <v>131</v>
      </c>
    </row>
    <row r="12" spans="1:5" ht="56.25" customHeight="1">
      <c r="A12" s="2" t="s">
        <v>6</v>
      </c>
      <c r="B12" s="3" t="s">
        <v>2</v>
      </c>
      <c r="C12" s="3" t="s">
        <v>3</v>
      </c>
      <c r="D12" s="2" t="s">
        <v>4</v>
      </c>
      <c r="E12" s="3" t="s">
        <v>5</v>
      </c>
    </row>
    <row r="13" spans="1:5" ht="19.5" customHeight="1">
      <c r="A13" s="3" t="s">
        <v>7</v>
      </c>
      <c r="B13" s="3" t="s">
        <v>8</v>
      </c>
      <c r="C13" s="3" t="s">
        <v>9</v>
      </c>
      <c r="D13" s="3" t="s">
        <v>10</v>
      </c>
      <c r="E13" s="3" t="s">
        <v>11</v>
      </c>
    </row>
    <row r="14" spans="1:5" ht="21.75" customHeight="1">
      <c r="A14" s="4" t="s">
        <v>12</v>
      </c>
      <c r="B14" s="5" t="s">
        <v>32</v>
      </c>
      <c r="C14" s="55">
        <v>2414721</v>
      </c>
      <c r="D14" s="55"/>
      <c r="E14" s="55">
        <v>2415848</v>
      </c>
    </row>
    <row r="15" spans="1:5" ht="21.75" customHeight="1">
      <c r="A15" s="4" t="s">
        <v>13</v>
      </c>
      <c r="B15" s="5" t="s">
        <v>33</v>
      </c>
      <c r="C15" s="55"/>
      <c r="D15" s="55"/>
      <c r="E15" s="55"/>
    </row>
    <row r="16" spans="1:5" ht="21.75" customHeight="1">
      <c r="A16" s="3" t="s">
        <v>14</v>
      </c>
      <c r="B16" s="6" t="s">
        <v>34</v>
      </c>
      <c r="C16" s="56">
        <f>SUM(C14:C15)</f>
        <v>2414721</v>
      </c>
      <c r="D16" s="56">
        <f>SUM(D14:D15)</f>
        <v>0</v>
      </c>
      <c r="E16" s="56">
        <f>SUM(E14:E15)</f>
        <v>2415848</v>
      </c>
    </row>
    <row r="17" spans="1:5" ht="21.75" customHeight="1">
      <c r="A17" s="4" t="s">
        <v>15</v>
      </c>
      <c r="B17" s="5" t="s">
        <v>35</v>
      </c>
      <c r="C17" s="55"/>
      <c r="D17" s="55"/>
      <c r="E17" s="55"/>
    </row>
    <row r="18" spans="1:5" ht="21.75" customHeight="1">
      <c r="A18" s="4" t="s">
        <v>16</v>
      </c>
      <c r="B18" s="5" t="s">
        <v>36</v>
      </c>
      <c r="C18" s="55"/>
      <c r="D18" s="55"/>
      <c r="E18" s="55"/>
    </row>
    <row r="19" spans="1:5" ht="21.75" customHeight="1">
      <c r="A19" s="3" t="s">
        <v>17</v>
      </c>
      <c r="B19" s="6" t="s">
        <v>37</v>
      </c>
      <c r="C19" s="56">
        <f>SUM(C17:C18)</f>
        <v>0</v>
      </c>
      <c r="D19" s="56">
        <f>SUM(D17:D18)</f>
        <v>0</v>
      </c>
      <c r="E19" s="56">
        <f>SUM(E17:E18)</f>
        <v>0</v>
      </c>
    </row>
    <row r="20" spans="1:5" ht="21.75" customHeight="1">
      <c r="A20" s="3" t="s">
        <v>18</v>
      </c>
      <c r="B20" s="6" t="s">
        <v>38</v>
      </c>
      <c r="C20" s="56">
        <v>59517</v>
      </c>
      <c r="D20" s="56"/>
      <c r="E20" s="56">
        <v>90840</v>
      </c>
    </row>
    <row r="21" spans="1:5" ht="21.75" customHeight="1">
      <c r="A21" s="4"/>
      <c r="B21" s="5" t="s">
        <v>39</v>
      </c>
      <c r="C21" s="55"/>
      <c r="D21" s="55"/>
      <c r="E21" s="55"/>
    </row>
    <row r="22" spans="1:5" ht="21.75" customHeight="1">
      <c r="A22" s="4" t="s">
        <v>19</v>
      </c>
      <c r="B22" s="5" t="s">
        <v>40</v>
      </c>
      <c r="C22" s="55">
        <v>520240</v>
      </c>
      <c r="D22" s="55"/>
      <c r="E22" s="55">
        <v>515171</v>
      </c>
    </row>
    <row r="23" spans="1:5" ht="21.75" customHeight="1">
      <c r="A23" s="4" t="s">
        <v>20</v>
      </c>
      <c r="B23" s="5" t="s">
        <v>41</v>
      </c>
      <c r="C23" s="55">
        <v>587651</v>
      </c>
      <c r="D23" s="55"/>
      <c r="E23" s="55">
        <v>520835</v>
      </c>
    </row>
    <row r="24" spans="1:5" ht="21.75" customHeight="1">
      <c r="A24" s="4" t="s">
        <v>21</v>
      </c>
      <c r="B24" s="5" t="s">
        <v>42</v>
      </c>
      <c r="C24" s="55">
        <v>129026</v>
      </c>
      <c r="D24" s="55"/>
      <c r="E24" s="55">
        <v>116148</v>
      </c>
    </row>
    <row r="25" spans="1:5" ht="21.75" customHeight="1">
      <c r="A25" s="4" t="s">
        <v>22</v>
      </c>
      <c r="B25" s="5" t="s">
        <v>43</v>
      </c>
      <c r="C25" s="55">
        <v>124</v>
      </c>
      <c r="D25" s="55"/>
      <c r="E25" s="55">
        <v>1128</v>
      </c>
    </row>
    <row r="26" spans="1:5" ht="21.75" customHeight="1">
      <c r="A26" s="4" t="s">
        <v>23</v>
      </c>
      <c r="B26" s="5" t="s">
        <v>44</v>
      </c>
      <c r="C26" s="55">
        <v>41097</v>
      </c>
      <c r="D26" s="55"/>
      <c r="E26" s="55">
        <v>2513</v>
      </c>
    </row>
    <row r="27" spans="1:5" ht="21.75" customHeight="1">
      <c r="A27" s="3" t="s">
        <v>24</v>
      </c>
      <c r="B27" s="6" t="s">
        <v>45</v>
      </c>
      <c r="C27" s="56">
        <f>SUM(C22:C26)</f>
        <v>1278138</v>
      </c>
      <c r="D27" s="56">
        <f>SUM(D22:D26)</f>
        <v>0</v>
      </c>
      <c r="E27" s="56">
        <f>SUM(E22:E26)</f>
        <v>1155795</v>
      </c>
    </row>
    <row r="28" spans="1:5" ht="21.75" customHeight="1">
      <c r="A28" s="4" t="s">
        <v>25</v>
      </c>
      <c r="B28" s="5" t="s">
        <v>46</v>
      </c>
      <c r="C28" s="55">
        <v>599166</v>
      </c>
      <c r="D28" s="55"/>
      <c r="E28" s="55">
        <v>658401</v>
      </c>
    </row>
    <row r="29" spans="1:5" ht="21.75" customHeight="1">
      <c r="A29" s="4" t="s">
        <v>26</v>
      </c>
      <c r="B29" s="5" t="s">
        <v>47</v>
      </c>
      <c r="C29" s="55">
        <v>74398</v>
      </c>
      <c r="D29" s="55"/>
      <c r="E29" s="55">
        <v>80920</v>
      </c>
    </row>
    <row r="30" spans="1:5" ht="21.75" customHeight="1">
      <c r="A30" s="4" t="s">
        <v>27</v>
      </c>
      <c r="B30" s="5" t="s">
        <v>48</v>
      </c>
      <c r="C30" s="55">
        <v>184933</v>
      </c>
      <c r="D30" s="55"/>
      <c r="E30" s="55">
        <v>201367</v>
      </c>
    </row>
    <row r="31" spans="1:5" ht="21.75" customHeight="1">
      <c r="A31" s="3" t="s">
        <v>28</v>
      </c>
      <c r="B31" s="6" t="s">
        <v>49</v>
      </c>
      <c r="C31" s="56">
        <f>SUM(C28:C30)</f>
        <v>858497</v>
      </c>
      <c r="D31" s="56">
        <f>SUM(D28:D30)</f>
        <v>0</v>
      </c>
      <c r="E31" s="56">
        <f>SUM(E28:E30)</f>
        <v>940688</v>
      </c>
    </row>
    <row r="32" spans="1:5" ht="21.75" customHeight="1">
      <c r="A32" s="3" t="s">
        <v>29</v>
      </c>
      <c r="B32" s="6" t="s">
        <v>50</v>
      </c>
      <c r="C32" s="56">
        <v>59023</v>
      </c>
      <c r="D32" s="56"/>
      <c r="E32" s="56">
        <v>68783</v>
      </c>
    </row>
    <row r="33" spans="1:5" ht="21.75" customHeight="1">
      <c r="A33" s="3" t="s">
        <v>30</v>
      </c>
      <c r="B33" s="6" t="s">
        <v>51</v>
      </c>
      <c r="C33" s="56">
        <v>262729</v>
      </c>
      <c r="D33" s="56"/>
      <c r="E33" s="56">
        <v>320614</v>
      </c>
    </row>
    <row r="34" spans="1:5" ht="21.75" customHeight="1">
      <c r="A34" s="4"/>
      <c r="B34" s="5" t="s">
        <v>52</v>
      </c>
      <c r="C34" s="55">
        <v>4845</v>
      </c>
      <c r="D34" s="55"/>
      <c r="E34" s="55">
        <v>15372</v>
      </c>
    </row>
    <row r="35" spans="1:5" ht="32.25" customHeight="1">
      <c r="A35" s="3" t="s">
        <v>31</v>
      </c>
      <c r="B35" s="7" t="s">
        <v>53</v>
      </c>
      <c r="C35" s="56">
        <f>SUM(C16,C19:C20)-SUM(C31:C33)-C27</f>
        <v>15851</v>
      </c>
      <c r="D35" s="56">
        <f>SUM(D16,D19:D20)-SUM(D31:D33)-D27</f>
        <v>0</v>
      </c>
      <c r="E35" s="56">
        <f>SUM(E16,E19:E20)-SUM(E31:E33)-E27</f>
        <v>20808</v>
      </c>
    </row>
  </sheetData>
  <sheetProtection/>
  <mergeCells count="5">
    <mergeCell ref="A9:E9"/>
    <mergeCell ref="A2:E2"/>
    <mergeCell ref="A4:D4"/>
    <mergeCell ref="A6:E6"/>
    <mergeCell ref="A8:E8"/>
  </mergeCells>
  <printOptions/>
  <pageMargins left="0.3937007874015748" right="0.1968503937007874" top="0.5905511811023623" bottom="0.984251968503937" header="0.5118110236220472" footer="0.5118110236220472"/>
  <pageSetup horizontalDpi="300" verticalDpi="300" orientation="portrait" paperSize="9" scale="95" r:id="rId1"/>
  <headerFooter alignWithMargins="0">
    <oddFooter xml:space="preserve">&amp;LKeltezés: 2016. 05. 17.
&amp;RP.H.________________________________&amp;U
&amp;UA vállalkozás vezetője (képviselője&amp;U)    &amp;U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41"/>
  <sheetViews>
    <sheetView view="pageLayout" workbookViewId="0" topLeftCell="A33">
      <selection activeCell="B42" sqref="B42"/>
    </sheetView>
  </sheetViews>
  <sheetFormatPr defaultColWidth="9.00390625" defaultRowHeight="12.75"/>
  <cols>
    <col min="1" max="1" width="6.375" style="0" customWidth="1"/>
    <col min="2" max="2" width="49.375" style="0" customWidth="1"/>
    <col min="3" max="3" width="14.625" style="0" customWidth="1"/>
    <col min="4" max="4" width="12.00390625" style="0" customWidth="1"/>
    <col min="5" max="5" width="15.375" style="0" customWidth="1"/>
  </cols>
  <sheetData>
    <row r="2" spans="1:5" ht="12.75">
      <c r="A2" s="70" t="s">
        <v>301</v>
      </c>
      <c r="B2" s="68"/>
      <c r="C2" s="68"/>
      <c r="D2" s="68"/>
      <c r="E2" s="68"/>
    </row>
    <row r="4" spans="1:5" ht="18">
      <c r="A4" s="70" t="s">
        <v>303</v>
      </c>
      <c r="B4" s="68"/>
      <c r="C4" s="68"/>
      <c r="D4" s="68"/>
      <c r="E4" s="1">
        <v>32</v>
      </c>
    </row>
    <row r="6" spans="1:5" ht="14.25">
      <c r="A6" s="69" t="s">
        <v>305</v>
      </c>
      <c r="B6" s="69"/>
      <c r="C6" s="69"/>
      <c r="D6" s="69"/>
      <c r="E6" s="69"/>
    </row>
    <row r="8" spans="1:5" ht="15.75">
      <c r="A8" s="66" t="s">
        <v>0</v>
      </c>
      <c r="B8" s="66"/>
      <c r="C8" s="66"/>
      <c r="D8" s="66"/>
      <c r="E8" s="66"/>
    </row>
    <row r="9" spans="1:5" ht="15.75">
      <c r="A9" s="66" t="s">
        <v>1</v>
      </c>
      <c r="B9" s="66"/>
      <c r="C9" s="66"/>
      <c r="D9" s="66"/>
      <c r="E9" s="66"/>
    </row>
    <row r="11" ht="12.75">
      <c r="E11" t="s">
        <v>131</v>
      </c>
    </row>
    <row r="12" spans="1:5" ht="25.5">
      <c r="A12" s="2" t="s">
        <v>6</v>
      </c>
      <c r="B12" s="3" t="s">
        <v>2</v>
      </c>
      <c r="C12" s="3" t="s">
        <v>3</v>
      </c>
      <c r="D12" s="2" t="s">
        <v>4</v>
      </c>
      <c r="E12" s="3" t="s">
        <v>5</v>
      </c>
    </row>
    <row r="13" spans="1:5" ht="19.5" customHeight="1">
      <c r="A13" s="3" t="s">
        <v>7</v>
      </c>
      <c r="B13" s="3" t="s">
        <v>8</v>
      </c>
      <c r="C13" s="3" t="s">
        <v>9</v>
      </c>
      <c r="D13" s="3" t="s">
        <v>10</v>
      </c>
      <c r="E13" s="3" t="s">
        <v>11</v>
      </c>
    </row>
    <row r="14" spans="1:5" ht="19.5" customHeight="1">
      <c r="A14" s="4" t="s">
        <v>54</v>
      </c>
      <c r="B14" s="5" t="s">
        <v>76</v>
      </c>
      <c r="C14" s="55"/>
      <c r="D14" s="55"/>
      <c r="E14" s="55"/>
    </row>
    <row r="15" spans="1:5" ht="19.5" customHeight="1">
      <c r="A15" s="4"/>
      <c r="B15" s="5" t="s">
        <v>77</v>
      </c>
      <c r="C15" s="55"/>
      <c r="D15" s="55"/>
      <c r="E15" s="55"/>
    </row>
    <row r="16" spans="1:5" ht="19.5" customHeight="1">
      <c r="A16" s="9" t="s">
        <v>55</v>
      </c>
      <c r="B16" s="10" t="s">
        <v>78</v>
      </c>
      <c r="C16" s="55"/>
      <c r="D16" s="55"/>
      <c r="E16" s="55"/>
    </row>
    <row r="17" spans="1:5" ht="19.5" customHeight="1">
      <c r="A17" s="4"/>
      <c r="B17" s="5" t="s">
        <v>79</v>
      </c>
      <c r="C17" s="55"/>
      <c r="D17" s="55"/>
      <c r="E17" s="55"/>
    </row>
    <row r="18" spans="1:5" ht="26.25" customHeight="1">
      <c r="A18" s="4" t="s">
        <v>56</v>
      </c>
      <c r="B18" s="12" t="s">
        <v>103</v>
      </c>
      <c r="C18" s="55"/>
      <c r="D18" s="55"/>
      <c r="E18" s="55"/>
    </row>
    <row r="19" spans="1:5" ht="19.5" customHeight="1">
      <c r="A19" s="3"/>
      <c r="B19" s="10" t="s">
        <v>80</v>
      </c>
      <c r="C19" s="55"/>
      <c r="D19" s="55"/>
      <c r="E19" s="55"/>
    </row>
    <row r="20" spans="1:5" ht="23.25" customHeight="1">
      <c r="A20" s="9" t="s">
        <v>57</v>
      </c>
      <c r="B20" s="11" t="s">
        <v>81</v>
      </c>
      <c r="C20" s="55">
        <v>116</v>
      </c>
      <c r="D20" s="55"/>
      <c r="E20" s="55">
        <v>82</v>
      </c>
    </row>
    <row r="21" spans="1:5" ht="19.5" customHeight="1">
      <c r="A21" s="4"/>
      <c r="B21" s="5" t="s">
        <v>82</v>
      </c>
      <c r="C21" s="55"/>
      <c r="D21" s="55"/>
      <c r="E21" s="55"/>
    </row>
    <row r="22" spans="1:5" ht="19.5" customHeight="1">
      <c r="A22" s="4" t="s">
        <v>58</v>
      </c>
      <c r="B22" s="5" t="s">
        <v>83</v>
      </c>
      <c r="C22" s="55"/>
      <c r="D22" s="55"/>
      <c r="E22" s="55"/>
    </row>
    <row r="23" spans="1:5" ht="19.5" customHeight="1">
      <c r="A23" s="3" t="s">
        <v>59</v>
      </c>
      <c r="B23" s="6" t="s">
        <v>84</v>
      </c>
      <c r="C23" s="56">
        <f>SUM(C14,C16,C18,C20,C22)</f>
        <v>116</v>
      </c>
      <c r="D23" s="56"/>
      <c r="E23" s="56">
        <f>SUM(E14,E16,E18,E20,E22)</f>
        <v>82</v>
      </c>
    </row>
    <row r="24" spans="1:5" ht="19.5" customHeight="1">
      <c r="A24" s="4" t="s">
        <v>60</v>
      </c>
      <c r="B24" s="5" t="s">
        <v>85</v>
      </c>
      <c r="C24" s="55">
        <v>4</v>
      </c>
      <c r="D24" s="55"/>
      <c r="E24" s="55">
        <v>0</v>
      </c>
    </row>
    <row r="25" spans="1:5" ht="19.5" customHeight="1">
      <c r="A25" s="4"/>
      <c r="B25" s="5" t="s">
        <v>86</v>
      </c>
      <c r="C25" s="55"/>
      <c r="D25" s="55"/>
      <c r="E25" s="55"/>
    </row>
    <row r="26" spans="1:5" ht="19.5" customHeight="1">
      <c r="A26" s="4" t="s">
        <v>61</v>
      </c>
      <c r="B26" s="5" t="s">
        <v>87</v>
      </c>
      <c r="C26" s="55">
        <v>2342</v>
      </c>
      <c r="D26" s="55"/>
      <c r="E26" s="55">
        <v>5236</v>
      </c>
    </row>
    <row r="27" spans="1:5" ht="19.5" customHeight="1">
      <c r="A27" s="3"/>
      <c r="B27" s="10" t="s">
        <v>88</v>
      </c>
      <c r="C27" s="55"/>
      <c r="D27" s="55"/>
      <c r="E27" s="55"/>
    </row>
    <row r="28" spans="1:5" ht="19.5" customHeight="1">
      <c r="A28" s="4" t="s">
        <v>62</v>
      </c>
      <c r="B28" s="5" t="s">
        <v>89</v>
      </c>
      <c r="C28" s="55"/>
      <c r="D28" s="55"/>
      <c r="E28" s="55"/>
    </row>
    <row r="29" spans="1:5" ht="19.5" customHeight="1">
      <c r="A29" s="4" t="s">
        <v>63</v>
      </c>
      <c r="B29" s="5" t="s">
        <v>90</v>
      </c>
      <c r="C29" s="55"/>
      <c r="D29" s="55"/>
      <c r="E29" s="55"/>
    </row>
    <row r="30" spans="1:5" ht="19.5" customHeight="1">
      <c r="A30" s="3" t="s">
        <v>64</v>
      </c>
      <c r="B30" s="6" t="s">
        <v>91</v>
      </c>
      <c r="C30" s="56">
        <f>SUM(C24,C26,C28:C29)</f>
        <v>2346</v>
      </c>
      <c r="D30" s="56">
        <f>SUM(D24,D26,D28:D29)</f>
        <v>0</v>
      </c>
      <c r="E30" s="56">
        <f>SUM(E24,E26,E28:E29)</f>
        <v>5236</v>
      </c>
    </row>
    <row r="31" spans="1:5" ht="19.5" customHeight="1">
      <c r="A31" s="3" t="s">
        <v>66</v>
      </c>
      <c r="B31" s="6" t="s">
        <v>92</v>
      </c>
      <c r="C31" s="56">
        <f>C23-C30</f>
        <v>-2230</v>
      </c>
      <c r="D31" s="56">
        <f>D23-D30</f>
        <v>0</v>
      </c>
      <c r="E31" s="56">
        <f>E23-E30</f>
        <v>-5154</v>
      </c>
    </row>
    <row r="32" spans="1:5" ht="19.5" customHeight="1">
      <c r="A32" s="3" t="s">
        <v>65</v>
      </c>
      <c r="B32" s="6" t="s">
        <v>93</v>
      </c>
      <c r="C32" s="56">
        <f>SUM('összktg 1.'!C35,'összktg 2.'!C31)</f>
        <v>13621</v>
      </c>
      <c r="D32" s="56">
        <f>SUM('összktg 1.'!D35,'összktg 2.'!D31)</f>
        <v>0</v>
      </c>
      <c r="E32" s="56">
        <f>SUM('összktg 1.'!E35,'összktg 2.'!E31)</f>
        <v>15654</v>
      </c>
    </row>
    <row r="33" spans="1:5" ht="19.5" customHeight="1">
      <c r="A33" s="3" t="s">
        <v>94</v>
      </c>
      <c r="B33" s="6" t="s">
        <v>95</v>
      </c>
      <c r="C33" s="56">
        <v>478</v>
      </c>
      <c r="D33" s="56"/>
      <c r="E33" s="56">
        <v>44</v>
      </c>
    </row>
    <row r="34" spans="1:5" ht="19.5" customHeight="1">
      <c r="A34" s="3" t="s">
        <v>68</v>
      </c>
      <c r="B34" s="6" t="s">
        <v>96</v>
      </c>
      <c r="C34" s="56">
        <v>2708</v>
      </c>
      <c r="D34" s="56"/>
      <c r="E34" s="56">
        <v>928</v>
      </c>
    </row>
    <row r="35" spans="1:5" ht="19.5" customHeight="1">
      <c r="A35" s="3" t="s">
        <v>69</v>
      </c>
      <c r="B35" s="6" t="s">
        <v>97</v>
      </c>
      <c r="C35" s="56">
        <f>C33-C34</f>
        <v>-2230</v>
      </c>
      <c r="D35" s="56">
        <f>D33-D34</f>
        <v>0</v>
      </c>
      <c r="E35" s="56">
        <f>E33-E34</f>
        <v>-884</v>
      </c>
    </row>
    <row r="36" spans="1:5" ht="19.5" customHeight="1">
      <c r="A36" s="3" t="s">
        <v>70</v>
      </c>
      <c r="B36" s="7" t="s">
        <v>98</v>
      </c>
      <c r="C36" s="56">
        <f>SUM(C32,C35)</f>
        <v>11391</v>
      </c>
      <c r="D36" s="56">
        <f>SUM(D32,D35)</f>
        <v>0</v>
      </c>
      <c r="E36" s="56">
        <f>SUM(E32,E35)</f>
        <v>14770</v>
      </c>
    </row>
    <row r="37" spans="1:5" ht="19.5" customHeight="1">
      <c r="A37" s="8" t="s">
        <v>71</v>
      </c>
      <c r="B37" s="6" t="s">
        <v>99</v>
      </c>
      <c r="C37" s="56">
        <v>8969</v>
      </c>
      <c r="D37" s="56"/>
      <c r="E37" s="56">
        <v>11153</v>
      </c>
    </row>
    <row r="38" spans="1:5" ht="19.5" customHeight="1">
      <c r="A38" s="8" t="s">
        <v>72</v>
      </c>
      <c r="B38" s="6" t="s">
        <v>100</v>
      </c>
      <c r="C38" s="56">
        <f>C36-C37</f>
        <v>2422</v>
      </c>
      <c r="D38" s="56">
        <f>D36-D37</f>
        <v>0</v>
      </c>
      <c r="E38" s="56">
        <f>E36-E37</f>
        <v>3617</v>
      </c>
    </row>
    <row r="39" spans="1:5" ht="19.5" customHeight="1">
      <c r="A39" s="13" t="s">
        <v>73</v>
      </c>
      <c r="B39" s="5" t="s">
        <v>101</v>
      </c>
      <c r="C39" s="55"/>
      <c r="D39" s="55"/>
      <c r="E39" s="55"/>
    </row>
    <row r="40" spans="1:5" ht="19.5" customHeight="1">
      <c r="A40" s="13" t="s">
        <v>74</v>
      </c>
      <c r="B40" s="5" t="s">
        <v>102</v>
      </c>
      <c r="C40" s="55"/>
      <c r="D40" s="55"/>
      <c r="E40" s="55"/>
    </row>
    <row r="41" spans="1:5" ht="19.5" customHeight="1">
      <c r="A41" s="14" t="s">
        <v>75</v>
      </c>
      <c r="B41" s="18" t="s">
        <v>130</v>
      </c>
      <c r="C41" s="56">
        <f>C38-SUM(C39:C40)</f>
        <v>2422</v>
      </c>
      <c r="D41" s="56"/>
      <c r="E41" s="56">
        <f>E38-SUM(E39:E40)</f>
        <v>3617</v>
      </c>
    </row>
  </sheetData>
  <sheetProtection/>
  <mergeCells count="5">
    <mergeCell ref="A9:E9"/>
    <mergeCell ref="A2:E2"/>
    <mergeCell ref="A4:D4"/>
    <mergeCell ref="A6:E6"/>
    <mergeCell ref="A8:E8"/>
  </mergeCells>
  <printOptions/>
  <pageMargins left="0.3937007874015748" right="0.1968503937007874" top="0.5905511811023623" bottom="0.984251968503937" header="0.5118110236220472" footer="0.5118110236220472"/>
  <pageSetup horizontalDpi="300" verticalDpi="300" orientation="portrait" paperSize="9" scale="95" r:id="rId1"/>
  <headerFooter alignWithMargins="0">
    <oddFooter xml:space="preserve">&amp;LKeltezés: 2016.05.17.
&amp;RP.H.________________________________&amp;U
&amp;UA vállalkozás vezetője (képviselője&amp;U)    &amp;U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30"/>
  <sheetViews>
    <sheetView view="pageLayout" workbookViewId="0" topLeftCell="A37">
      <selection activeCell="D32" sqref="D32"/>
    </sheetView>
  </sheetViews>
  <sheetFormatPr defaultColWidth="9.00390625" defaultRowHeight="12.75"/>
  <cols>
    <col min="1" max="1" width="6.625" style="0" customWidth="1"/>
    <col min="2" max="2" width="42.875" style="0" customWidth="1"/>
    <col min="3" max="4" width="14.875" style="0" customWidth="1"/>
    <col min="5" max="6" width="14.375" style="0" customWidth="1"/>
  </cols>
  <sheetData>
    <row r="2" spans="1:5" ht="12.75">
      <c r="A2" s="67" t="s">
        <v>302</v>
      </c>
      <c r="B2" s="68"/>
      <c r="C2" s="68"/>
      <c r="D2" s="68"/>
      <c r="E2" s="68"/>
    </row>
    <row r="4" spans="1:5" ht="18">
      <c r="A4" s="67" t="s">
        <v>304</v>
      </c>
      <c r="B4" s="68"/>
      <c r="C4" s="68"/>
      <c r="D4" s="68"/>
      <c r="E4" s="1">
        <v>51</v>
      </c>
    </row>
    <row r="6" spans="1:5" ht="14.25">
      <c r="A6" s="69" t="s">
        <v>305</v>
      </c>
      <c r="B6" s="69"/>
      <c r="C6" s="69"/>
      <c r="D6" s="69"/>
      <c r="E6" s="69"/>
    </row>
    <row r="8" spans="1:5" ht="15.75">
      <c r="A8" s="66" t="s">
        <v>104</v>
      </c>
      <c r="B8" s="66"/>
      <c r="C8" s="66"/>
      <c r="D8" s="66"/>
      <c r="E8" s="66"/>
    </row>
    <row r="9" spans="1:5" ht="15.75">
      <c r="A9" s="66" t="s">
        <v>1</v>
      </c>
      <c r="B9" s="66"/>
      <c r="C9" s="66"/>
      <c r="D9" s="66"/>
      <c r="E9" s="66"/>
    </row>
    <row r="11" ht="12.75">
      <c r="E11" t="s">
        <v>131</v>
      </c>
    </row>
    <row r="12" spans="1:5" ht="25.5">
      <c r="A12" s="2" t="s">
        <v>6</v>
      </c>
      <c r="B12" s="3" t="s">
        <v>2</v>
      </c>
      <c r="C12" s="3" t="s">
        <v>3</v>
      </c>
      <c r="D12" s="2" t="s">
        <v>4</v>
      </c>
      <c r="E12" s="3" t="s">
        <v>5</v>
      </c>
    </row>
    <row r="13" spans="1:5" ht="21.75" customHeight="1">
      <c r="A13" s="3" t="s">
        <v>7</v>
      </c>
      <c r="B13" s="3" t="s">
        <v>8</v>
      </c>
      <c r="C13" s="3" t="s">
        <v>9</v>
      </c>
      <c r="D13" s="3" t="s">
        <v>10</v>
      </c>
      <c r="E13" s="3" t="s">
        <v>11</v>
      </c>
    </row>
    <row r="14" spans="1:5" ht="21.75" customHeight="1">
      <c r="A14" s="4" t="s">
        <v>12</v>
      </c>
      <c r="B14" s="5" t="s">
        <v>32</v>
      </c>
      <c r="C14" s="55">
        <v>2414721</v>
      </c>
      <c r="D14" s="55"/>
      <c r="E14" s="55">
        <v>2415848</v>
      </c>
    </row>
    <row r="15" spans="1:5" ht="21.75" customHeight="1">
      <c r="A15" s="4" t="s">
        <v>13</v>
      </c>
      <c r="B15" s="5" t="s">
        <v>33</v>
      </c>
      <c r="C15" s="55"/>
      <c r="D15" s="55"/>
      <c r="E15" s="55"/>
    </row>
    <row r="16" spans="1:5" ht="21.75" customHeight="1">
      <c r="A16" s="3" t="s">
        <v>14</v>
      </c>
      <c r="B16" s="6" t="s">
        <v>34</v>
      </c>
      <c r="C16" s="56">
        <f>SUM(C14:C15)</f>
        <v>2414721</v>
      </c>
      <c r="D16" s="56">
        <f>SUM(D14:D15)</f>
        <v>0</v>
      </c>
      <c r="E16" s="56">
        <f>SUM(E14:E15)</f>
        <v>2415848</v>
      </c>
    </row>
    <row r="17" spans="1:5" ht="21.75" customHeight="1">
      <c r="A17" s="4" t="s">
        <v>15</v>
      </c>
      <c r="B17" s="5" t="s">
        <v>106</v>
      </c>
      <c r="C17" s="55">
        <v>1525019</v>
      </c>
      <c r="D17" s="55"/>
      <c r="E17" s="55">
        <v>1418891</v>
      </c>
    </row>
    <row r="18" spans="1:5" ht="21.75" customHeight="1">
      <c r="A18" s="4" t="s">
        <v>16</v>
      </c>
      <c r="B18" s="5" t="s">
        <v>43</v>
      </c>
      <c r="C18" s="55">
        <v>124</v>
      </c>
      <c r="D18" s="55"/>
      <c r="E18" s="55">
        <v>1128</v>
      </c>
    </row>
    <row r="19" spans="1:5" ht="21.75" customHeight="1">
      <c r="A19" s="4" t="s">
        <v>105</v>
      </c>
      <c r="B19" s="5" t="s">
        <v>44</v>
      </c>
      <c r="C19" s="55">
        <v>41097</v>
      </c>
      <c r="D19" s="55"/>
      <c r="E19" s="55">
        <v>2513</v>
      </c>
    </row>
    <row r="20" spans="1:5" ht="21.75" customHeight="1">
      <c r="A20" s="3" t="s">
        <v>17</v>
      </c>
      <c r="B20" s="6" t="s">
        <v>107</v>
      </c>
      <c r="C20" s="56">
        <f>SUM(C17:C19)</f>
        <v>1566240</v>
      </c>
      <c r="D20" s="56">
        <f>SUM(D17:D19)</f>
        <v>0</v>
      </c>
      <c r="E20" s="56">
        <f>SUM(E17:E19)</f>
        <v>1422532</v>
      </c>
    </row>
    <row r="21" spans="1:5" ht="21.75" customHeight="1">
      <c r="A21" s="3" t="s">
        <v>18</v>
      </c>
      <c r="B21" s="6" t="s">
        <v>108</v>
      </c>
      <c r="C21" s="56">
        <f>C16-C20</f>
        <v>848481</v>
      </c>
      <c r="D21" s="56">
        <f>D16-D20</f>
        <v>0</v>
      </c>
      <c r="E21" s="56">
        <f>E16-E20</f>
        <v>993316</v>
      </c>
    </row>
    <row r="22" spans="1:5" ht="21.75" customHeight="1">
      <c r="A22" s="4" t="s">
        <v>109</v>
      </c>
      <c r="B22" s="5" t="s">
        <v>110</v>
      </c>
      <c r="C22" s="55">
        <v>72932</v>
      </c>
      <c r="D22" s="55"/>
      <c r="E22" s="55">
        <v>122550</v>
      </c>
    </row>
    <row r="23" spans="1:5" ht="21.75" customHeight="1">
      <c r="A23" s="4" t="s">
        <v>21</v>
      </c>
      <c r="B23" s="5" t="s">
        <v>111</v>
      </c>
      <c r="C23" s="57">
        <v>548644</v>
      </c>
      <c r="D23" s="55"/>
      <c r="E23" s="57">
        <v>616352</v>
      </c>
    </row>
    <row r="24" spans="1:5" ht="21.75" customHeight="1">
      <c r="A24" s="4" t="s">
        <v>22</v>
      </c>
      <c r="B24" s="5" t="s">
        <v>112</v>
      </c>
      <c r="C24" s="57">
        <v>7842</v>
      </c>
      <c r="D24" s="55"/>
      <c r="E24" s="57">
        <v>3832</v>
      </c>
    </row>
    <row r="25" spans="1:5" ht="21.75" customHeight="1">
      <c r="A25" s="3" t="s">
        <v>113</v>
      </c>
      <c r="B25" s="6" t="s">
        <v>114</v>
      </c>
      <c r="C25" s="56">
        <f>SUM(C22:C24)</f>
        <v>629418</v>
      </c>
      <c r="D25" s="56">
        <f>SUM(D22:D24)</f>
        <v>0</v>
      </c>
      <c r="E25" s="56">
        <f>SUM(E22:E24)</f>
        <v>742734</v>
      </c>
    </row>
    <row r="26" spans="1:5" ht="21.75" customHeight="1">
      <c r="A26" s="3" t="s">
        <v>28</v>
      </c>
      <c r="B26" s="6" t="s">
        <v>38</v>
      </c>
      <c r="C26" s="56">
        <v>59517</v>
      </c>
      <c r="D26" s="56"/>
      <c r="E26" s="56">
        <v>90840</v>
      </c>
    </row>
    <row r="27" spans="1:5" ht="21.75" customHeight="1">
      <c r="A27" s="4"/>
      <c r="B27" s="5" t="s">
        <v>115</v>
      </c>
      <c r="C27" s="55"/>
      <c r="D27" s="55"/>
      <c r="E27" s="55"/>
    </row>
    <row r="28" spans="1:5" ht="21.75" customHeight="1">
      <c r="A28" s="3" t="s">
        <v>29</v>
      </c>
      <c r="B28" s="6" t="s">
        <v>51</v>
      </c>
      <c r="C28" s="56">
        <v>262729</v>
      </c>
      <c r="D28" s="56"/>
      <c r="E28" s="56">
        <v>320614</v>
      </c>
    </row>
    <row r="29" spans="1:5" ht="21.75" customHeight="1">
      <c r="A29" s="3"/>
      <c r="B29" s="10" t="s">
        <v>132</v>
      </c>
      <c r="C29" s="55">
        <v>4845</v>
      </c>
      <c r="D29" s="55"/>
      <c r="E29" s="55">
        <v>15372</v>
      </c>
    </row>
    <row r="30" spans="1:5" ht="31.5" customHeight="1">
      <c r="A30" s="3" t="s">
        <v>31</v>
      </c>
      <c r="B30" s="7" t="s">
        <v>116</v>
      </c>
      <c r="C30" s="56">
        <f>C21-C25+C26-C28</f>
        <v>15851</v>
      </c>
      <c r="D30" s="56">
        <f>D21-D25+D26-D28</f>
        <v>0</v>
      </c>
      <c r="E30" s="56">
        <f>E21-E25+E26-E28</f>
        <v>20808</v>
      </c>
    </row>
  </sheetData>
  <sheetProtection/>
  <mergeCells count="5">
    <mergeCell ref="A9:E9"/>
    <mergeCell ref="A2:E2"/>
    <mergeCell ref="A4:D4"/>
    <mergeCell ref="A6:E6"/>
    <mergeCell ref="A8:E8"/>
  </mergeCells>
  <printOptions/>
  <pageMargins left="0.3937007874015748" right="0.1968503937007874" top="0.5905511811023623" bottom="0.984251968503937" header="0.5118110236220472" footer="0.5118110236220472"/>
  <pageSetup horizontalDpi="300" verticalDpi="300" orientation="portrait" paperSize="9" scale="95" r:id="rId1"/>
  <headerFooter alignWithMargins="0">
    <oddFooter xml:space="preserve">&amp;LKeltezés: 2016. 05. 17.
&amp;RP.H.________________________________&amp;U
&amp;UA vállalkozás vezetője (képviselője&amp;U)    &amp;U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40"/>
  <sheetViews>
    <sheetView view="pageLayout" workbookViewId="0" topLeftCell="A41">
      <selection activeCell="B42" sqref="B42"/>
    </sheetView>
  </sheetViews>
  <sheetFormatPr defaultColWidth="9.00390625" defaultRowHeight="12.75"/>
  <cols>
    <col min="1" max="1" width="5.875" style="0" customWidth="1"/>
    <col min="2" max="2" width="48.375" style="0" customWidth="1"/>
    <col min="3" max="3" width="14.125" style="0" customWidth="1"/>
    <col min="4" max="4" width="14.625" style="0" customWidth="1"/>
    <col min="5" max="5" width="15.625" style="0" customWidth="1"/>
  </cols>
  <sheetData>
    <row r="2" spans="1:5" ht="12.75">
      <c r="A2" s="67" t="s">
        <v>302</v>
      </c>
      <c r="B2" s="68"/>
      <c r="C2" s="68"/>
      <c r="D2" s="68"/>
      <c r="E2" s="68"/>
    </row>
    <row r="4" spans="1:5" ht="18">
      <c r="A4" s="67" t="s">
        <v>304</v>
      </c>
      <c r="B4" s="68"/>
      <c r="C4" s="68"/>
      <c r="D4" s="68"/>
      <c r="E4" s="1">
        <v>52</v>
      </c>
    </row>
    <row r="6" spans="1:5" ht="14.25">
      <c r="A6" s="69" t="s">
        <v>305</v>
      </c>
      <c r="B6" s="69"/>
      <c r="C6" s="69"/>
      <c r="D6" s="69"/>
      <c r="E6" s="69"/>
    </row>
    <row r="8" spans="1:5" ht="15.75">
      <c r="A8" s="66" t="s">
        <v>104</v>
      </c>
      <c r="B8" s="66"/>
      <c r="C8" s="66"/>
      <c r="D8" s="66"/>
      <c r="E8" s="66"/>
    </row>
    <row r="9" spans="1:5" ht="15.75">
      <c r="A9" s="66" t="s">
        <v>1</v>
      </c>
      <c r="B9" s="66"/>
      <c r="C9" s="66"/>
      <c r="D9" s="66"/>
      <c r="E9" s="66"/>
    </row>
    <row r="10" ht="12.75">
      <c r="E10" t="s">
        <v>131</v>
      </c>
    </row>
    <row r="11" spans="1:5" ht="25.5">
      <c r="A11" s="2" t="s">
        <v>6</v>
      </c>
      <c r="B11" s="3" t="s">
        <v>2</v>
      </c>
      <c r="C11" s="3" t="s">
        <v>3</v>
      </c>
      <c r="D11" s="2" t="s">
        <v>4</v>
      </c>
      <c r="E11" s="3" t="s">
        <v>5</v>
      </c>
    </row>
    <row r="12" spans="1:5" ht="18.75" customHeight="1">
      <c r="A12" s="3" t="s">
        <v>7</v>
      </c>
      <c r="B12" s="3" t="s">
        <v>8</v>
      </c>
      <c r="C12" s="3" t="s">
        <v>9</v>
      </c>
      <c r="D12" s="3" t="s">
        <v>10</v>
      </c>
      <c r="E12" s="3" t="s">
        <v>11</v>
      </c>
    </row>
    <row r="13" spans="1:5" ht="19.5" customHeight="1">
      <c r="A13" s="4" t="s">
        <v>23</v>
      </c>
      <c r="B13" s="5" t="s">
        <v>76</v>
      </c>
      <c r="C13" s="55"/>
      <c r="D13" s="55"/>
      <c r="E13" s="55"/>
    </row>
    <row r="14" spans="1:5" ht="19.5" customHeight="1">
      <c r="A14" s="4"/>
      <c r="B14" s="5" t="s">
        <v>117</v>
      </c>
      <c r="C14" s="55"/>
      <c r="D14" s="55"/>
      <c r="E14" s="55"/>
    </row>
    <row r="15" spans="1:5" ht="19.5" customHeight="1">
      <c r="A15" s="9" t="s">
        <v>25</v>
      </c>
      <c r="B15" s="10" t="s">
        <v>78</v>
      </c>
      <c r="C15" s="55"/>
      <c r="D15" s="55"/>
      <c r="E15" s="55"/>
    </row>
    <row r="16" spans="1:5" ht="19.5" customHeight="1">
      <c r="A16" s="4"/>
      <c r="B16" s="5" t="s">
        <v>118</v>
      </c>
      <c r="C16" s="55"/>
      <c r="D16" s="55"/>
      <c r="E16" s="55"/>
    </row>
    <row r="17" spans="1:5" ht="25.5">
      <c r="A17" s="4" t="s">
        <v>26</v>
      </c>
      <c r="B17" s="12" t="s">
        <v>103</v>
      </c>
      <c r="C17" s="55"/>
      <c r="D17" s="55"/>
      <c r="E17" s="55"/>
    </row>
    <row r="18" spans="1:5" ht="19.5" customHeight="1">
      <c r="A18" s="3"/>
      <c r="B18" s="10" t="s">
        <v>119</v>
      </c>
      <c r="C18" s="55"/>
      <c r="D18" s="55"/>
      <c r="E18" s="55"/>
    </row>
    <row r="19" spans="1:5" ht="24.75" customHeight="1">
      <c r="A19" s="9" t="s">
        <v>27</v>
      </c>
      <c r="B19" s="11" t="s">
        <v>81</v>
      </c>
      <c r="C19" s="55">
        <v>116</v>
      </c>
      <c r="D19" s="55"/>
      <c r="E19" s="55">
        <v>82</v>
      </c>
    </row>
    <row r="20" spans="1:5" ht="19.5" customHeight="1">
      <c r="A20" s="4"/>
      <c r="B20" s="5" t="s">
        <v>120</v>
      </c>
      <c r="C20" s="55"/>
      <c r="D20" s="55"/>
      <c r="E20" s="55"/>
    </row>
    <row r="21" spans="1:5" ht="19.5" customHeight="1">
      <c r="A21" s="4" t="s">
        <v>54</v>
      </c>
      <c r="B21" s="5" t="s">
        <v>83</v>
      </c>
      <c r="C21" s="55"/>
      <c r="D21" s="55"/>
      <c r="E21" s="55"/>
    </row>
    <row r="22" spans="1:5" ht="19.5" customHeight="1">
      <c r="A22" s="3" t="s">
        <v>30</v>
      </c>
      <c r="B22" s="6" t="s">
        <v>124</v>
      </c>
      <c r="C22" s="56">
        <f>SUM(C13,C15,C17,C19,C21)</f>
        <v>116</v>
      </c>
      <c r="D22" s="56">
        <f>SUM(D13,D15,D17,D19,D21)</f>
        <v>0</v>
      </c>
      <c r="E22" s="56">
        <f>SUM(E13,E15,E17,E19,E21)</f>
        <v>82</v>
      </c>
    </row>
    <row r="23" spans="1:5" ht="19.5" customHeight="1">
      <c r="A23" s="4" t="s">
        <v>55</v>
      </c>
      <c r="B23" s="5" t="s">
        <v>85</v>
      </c>
      <c r="C23" s="55">
        <v>4</v>
      </c>
      <c r="D23" s="55"/>
      <c r="E23" s="55"/>
    </row>
    <row r="24" spans="1:5" ht="19.5" customHeight="1">
      <c r="A24" s="4"/>
      <c r="B24" s="5" t="s">
        <v>121</v>
      </c>
      <c r="C24" s="55"/>
      <c r="D24" s="55"/>
      <c r="E24" s="55"/>
    </row>
    <row r="25" spans="1:5" ht="19.5" customHeight="1">
      <c r="A25" s="4" t="s">
        <v>56</v>
      </c>
      <c r="B25" s="5" t="s">
        <v>87</v>
      </c>
      <c r="C25" s="55">
        <v>2342</v>
      </c>
      <c r="D25" s="55"/>
      <c r="E25" s="55">
        <v>5236</v>
      </c>
    </row>
    <row r="26" spans="1:5" ht="19.5" customHeight="1">
      <c r="A26" s="3"/>
      <c r="B26" s="10" t="s">
        <v>122</v>
      </c>
      <c r="C26" s="55"/>
      <c r="D26" s="55"/>
      <c r="E26" s="55"/>
    </row>
    <row r="27" spans="1:5" ht="19.5" customHeight="1">
      <c r="A27" s="4" t="s">
        <v>57</v>
      </c>
      <c r="B27" s="5" t="s">
        <v>89</v>
      </c>
      <c r="C27" s="55"/>
      <c r="D27" s="55"/>
      <c r="E27" s="55"/>
    </row>
    <row r="28" spans="1:5" ht="19.5" customHeight="1">
      <c r="A28" s="4" t="s">
        <v>58</v>
      </c>
      <c r="B28" s="5" t="s">
        <v>90</v>
      </c>
      <c r="C28" s="55"/>
      <c r="D28" s="55"/>
      <c r="E28" s="55"/>
    </row>
    <row r="29" spans="1:5" ht="19.5" customHeight="1">
      <c r="A29" s="3" t="s">
        <v>59</v>
      </c>
      <c r="B29" s="6" t="s">
        <v>125</v>
      </c>
      <c r="C29" s="56">
        <f>SUM(C23,C25,C27:C28)</f>
        <v>2346</v>
      </c>
      <c r="D29" s="56">
        <f>SUM(D23,D25,D27:D28)</f>
        <v>0</v>
      </c>
      <c r="E29" s="56">
        <f>SUM(E23,E25,E27:E28)</f>
        <v>5236</v>
      </c>
    </row>
    <row r="30" spans="1:5" ht="19.5" customHeight="1">
      <c r="A30" s="3" t="s">
        <v>66</v>
      </c>
      <c r="B30" s="6" t="s">
        <v>126</v>
      </c>
      <c r="C30" s="56">
        <f>C22-C29</f>
        <v>-2230</v>
      </c>
      <c r="D30" s="56">
        <f>D22-D29</f>
        <v>0</v>
      </c>
      <c r="E30" s="56">
        <f>E22-E29</f>
        <v>-5154</v>
      </c>
    </row>
    <row r="31" spans="1:5" ht="19.5" customHeight="1">
      <c r="A31" s="3" t="s">
        <v>65</v>
      </c>
      <c r="B31" s="6" t="s">
        <v>93</v>
      </c>
      <c r="C31" s="56">
        <f>SUM('Forgktg 1.'!C30,'forgktg 2.'!C30)</f>
        <v>13621</v>
      </c>
      <c r="D31" s="56">
        <f>SUM('összktg 1.'!D35,'összktg 2.'!D31)</f>
        <v>0</v>
      </c>
      <c r="E31" s="56">
        <f>SUM('Forgktg 1.'!E30,'forgktg 2.'!E30)</f>
        <v>15654</v>
      </c>
    </row>
    <row r="32" spans="1:5" ht="19.5" customHeight="1">
      <c r="A32" s="3" t="s">
        <v>64</v>
      </c>
      <c r="B32" s="6" t="s">
        <v>95</v>
      </c>
      <c r="C32" s="56">
        <v>478</v>
      </c>
      <c r="D32" s="56"/>
      <c r="E32" s="56">
        <v>44</v>
      </c>
    </row>
    <row r="33" spans="1:5" ht="19.5" customHeight="1">
      <c r="A33" s="3" t="s">
        <v>67</v>
      </c>
      <c r="B33" s="6" t="s">
        <v>96</v>
      </c>
      <c r="C33" s="56">
        <v>2708</v>
      </c>
      <c r="D33" s="56"/>
      <c r="E33" s="56">
        <v>928</v>
      </c>
    </row>
    <row r="34" spans="1:5" ht="19.5" customHeight="1">
      <c r="A34" s="3" t="s">
        <v>69</v>
      </c>
      <c r="B34" s="6" t="s">
        <v>127</v>
      </c>
      <c r="C34" s="56">
        <f>C32-C33</f>
        <v>-2230</v>
      </c>
      <c r="D34" s="56">
        <f>D32-D33</f>
        <v>0</v>
      </c>
      <c r="E34" s="56">
        <f>E32-E33</f>
        <v>-884</v>
      </c>
    </row>
    <row r="35" spans="1:5" ht="19.5" customHeight="1">
      <c r="A35" s="3" t="s">
        <v>70</v>
      </c>
      <c r="B35" s="7" t="s">
        <v>98</v>
      </c>
      <c r="C35" s="56">
        <f>SUM(C31,C34)</f>
        <v>11391</v>
      </c>
      <c r="D35" s="56">
        <f>SUM(D31,D34)</f>
        <v>0</v>
      </c>
      <c r="E35" s="56">
        <f>SUM(E31,E34)</f>
        <v>14770</v>
      </c>
    </row>
    <row r="36" spans="1:5" ht="19.5" customHeight="1">
      <c r="A36" s="8" t="s">
        <v>68</v>
      </c>
      <c r="B36" s="15" t="s">
        <v>99</v>
      </c>
      <c r="C36" s="56">
        <v>8969</v>
      </c>
      <c r="D36" s="56"/>
      <c r="E36" s="56">
        <v>11153</v>
      </c>
    </row>
    <row r="37" spans="1:5" ht="19.5" customHeight="1">
      <c r="A37" s="8" t="s">
        <v>72</v>
      </c>
      <c r="B37" s="15" t="s">
        <v>128</v>
      </c>
      <c r="C37" s="56">
        <f>C35-C36</f>
        <v>2422</v>
      </c>
      <c r="D37" s="56">
        <f>D35-D36</f>
        <v>0</v>
      </c>
      <c r="E37" s="56">
        <f>E35-E36</f>
        <v>3617</v>
      </c>
    </row>
    <row r="38" spans="1:5" ht="25.5">
      <c r="A38" s="13" t="s">
        <v>60</v>
      </c>
      <c r="B38" s="19" t="s">
        <v>123</v>
      </c>
      <c r="C38" s="55"/>
      <c r="D38" s="55"/>
      <c r="E38" s="55"/>
    </row>
    <row r="39" spans="1:5" ht="19.5" customHeight="1">
      <c r="A39" s="13" t="s">
        <v>61</v>
      </c>
      <c r="B39" s="16" t="s">
        <v>102</v>
      </c>
      <c r="C39" s="55"/>
      <c r="D39" s="55"/>
      <c r="E39" s="55"/>
    </row>
    <row r="40" spans="1:5" ht="23.25" customHeight="1">
      <c r="A40" s="14" t="s">
        <v>75</v>
      </c>
      <c r="B40" s="17" t="s">
        <v>129</v>
      </c>
      <c r="C40" s="56">
        <f>C37-SUM(C38:C39)</f>
        <v>2422</v>
      </c>
      <c r="D40" s="56">
        <f>D37-SUM(D38:D39)</f>
        <v>0</v>
      </c>
      <c r="E40" s="56">
        <f>E37-SUM(E38:E39)</f>
        <v>3617</v>
      </c>
    </row>
  </sheetData>
  <sheetProtection/>
  <mergeCells count="5">
    <mergeCell ref="A9:E9"/>
    <mergeCell ref="A2:E2"/>
    <mergeCell ref="A4:D4"/>
    <mergeCell ref="A6:E6"/>
    <mergeCell ref="A8:E8"/>
  </mergeCells>
  <printOptions/>
  <pageMargins left="0.3937007874015748" right="0.1968503937007874" top="0.5905511811023623" bottom="0.984251968503937" header="0.5118110236220472" footer="0.5118110236220472"/>
  <pageSetup horizontalDpi="300" verticalDpi="300" orientation="portrait" paperSize="9" scale="95" r:id="rId1"/>
  <headerFooter alignWithMargins="0">
    <oddFooter xml:space="preserve">&amp;LKeltezés: 2016. 05. 17.
&amp;RP.H.________________________________&amp;U
&amp;UA vállalkozás vezetője (képviselője&amp;U)    &amp;U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38"/>
  <sheetViews>
    <sheetView showRowColHeaders="0" view="pageLayout" workbookViewId="0" topLeftCell="A35">
      <selection activeCell="B46" sqref="B46"/>
    </sheetView>
  </sheetViews>
  <sheetFormatPr defaultColWidth="9.00390625" defaultRowHeight="12.75"/>
  <cols>
    <col min="1" max="1" width="5.875" style="0" customWidth="1"/>
    <col min="2" max="2" width="42.625" style="0" customWidth="1"/>
    <col min="3" max="3" width="15.625" style="0" customWidth="1"/>
    <col min="4" max="4" width="14.375" style="0" customWidth="1"/>
    <col min="5" max="5" width="16.00390625" style="21" customWidth="1"/>
  </cols>
  <sheetData>
    <row r="2" spans="1:5" ht="12.75">
      <c r="A2" s="67" t="s">
        <v>302</v>
      </c>
      <c r="B2" s="68"/>
      <c r="C2" s="68"/>
      <c r="D2" s="68"/>
      <c r="E2" s="68"/>
    </row>
    <row r="4" spans="1:5" ht="18">
      <c r="A4" s="67" t="s">
        <v>304</v>
      </c>
      <c r="B4" s="68"/>
      <c r="C4" s="68"/>
      <c r="D4" s="68"/>
      <c r="E4" s="20">
        <v>11</v>
      </c>
    </row>
    <row r="6" spans="1:5" ht="14.25">
      <c r="A6" s="69" t="s">
        <v>305</v>
      </c>
      <c r="B6" s="69"/>
      <c r="C6" s="69"/>
      <c r="D6" s="69"/>
      <c r="E6" s="69"/>
    </row>
    <row r="8" spans="1:5" ht="15.75">
      <c r="A8" s="66" t="s">
        <v>133</v>
      </c>
      <c r="B8" s="66"/>
      <c r="C8" s="66"/>
      <c r="D8" s="66"/>
      <c r="E8" s="66"/>
    </row>
    <row r="9" spans="1:5" ht="15.75">
      <c r="A9" s="66" t="s">
        <v>171</v>
      </c>
      <c r="B9" s="66"/>
      <c r="C9" s="66"/>
      <c r="D9" s="66"/>
      <c r="E9" s="66"/>
    </row>
    <row r="11" ht="12.75">
      <c r="E11" s="21" t="s">
        <v>131</v>
      </c>
    </row>
    <row r="12" spans="1:5" ht="35.25" customHeight="1">
      <c r="A12" s="2" t="s">
        <v>6</v>
      </c>
      <c r="B12" s="3" t="s">
        <v>2</v>
      </c>
      <c r="C12" s="3" t="s">
        <v>3</v>
      </c>
      <c r="D12" s="2" t="s">
        <v>4</v>
      </c>
      <c r="E12" s="8" t="s">
        <v>5</v>
      </c>
    </row>
    <row r="13" spans="1:5" ht="19.5" customHeight="1">
      <c r="A13" s="3" t="s">
        <v>7</v>
      </c>
      <c r="B13" s="3" t="s">
        <v>8</v>
      </c>
      <c r="C13" s="3" t="s">
        <v>9</v>
      </c>
      <c r="D13" s="3" t="s">
        <v>10</v>
      </c>
      <c r="E13" s="8" t="s">
        <v>11</v>
      </c>
    </row>
    <row r="14" spans="1:6" ht="21.75" customHeight="1">
      <c r="A14" s="4" t="s">
        <v>12</v>
      </c>
      <c r="B14" s="35" t="s">
        <v>172</v>
      </c>
      <c r="C14" s="58">
        <f>SUM(C15+C23+C31)</f>
        <v>251022</v>
      </c>
      <c r="D14" s="59">
        <f>SUM(D15,D23,D31)</f>
        <v>0</v>
      </c>
      <c r="E14" s="58">
        <f>SUM(E15+E23+E31)</f>
        <v>222697</v>
      </c>
      <c r="F14" s="24"/>
    </row>
    <row r="15" spans="1:6" ht="21.75" customHeight="1">
      <c r="A15" s="4" t="s">
        <v>13</v>
      </c>
      <c r="B15" s="36" t="s">
        <v>173</v>
      </c>
      <c r="C15" s="58">
        <f>SUM(C16:C22)</f>
        <v>13248</v>
      </c>
      <c r="D15" s="59">
        <f>SUM(D16:D22)</f>
        <v>0</v>
      </c>
      <c r="E15" s="58">
        <f>SUM(E16:E22)</f>
        <v>16564</v>
      </c>
      <c r="F15" s="24"/>
    </row>
    <row r="16" spans="1:6" ht="21.75" customHeight="1">
      <c r="A16" s="4" t="s">
        <v>15</v>
      </c>
      <c r="B16" s="37" t="s">
        <v>174</v>
      </c>
      <c r="C16" s="60"/>
      <c r="D16" s="61"/>
      <c r="E16" s="60"/>
      <c r="F16" s="24"/>
    </row>
    <row r="17" spans="1:6" ht="21.75" customHeight="1">
      <c r="A17" s="4" t="s">
        <v>16</v>
      </c>
      <c r="B17" s="38" t="s">
        <v>175</v>
      </c>
      <c r="C17" s="60"/>
      <c r="D17" s="61"/>
      <c r="E17" s="60"/>
      <c r="F17" s="24"/>
    </row>
    <row r="18" spans="1:6" ht="21.75" customHeight="1">
      <c r="A18" s="4" t="s">
        <v>19</v>
      </c>
      <c r="B18" s="39" t="s">
        <v>176</v>
      </c>
      <c r="C18" s="60"/>
      <c r="D18" s="61"/>
      <c r="E18" s="60"/>
      <c r="F18" s="24"/>
    </row>
    <row r="19" spans="1:6" ht="21.75" customHeight="1">
      <c r="A19" s="4" t="s">
        <v>20</v>
      </c>
      <c r="B19" s="40" t="s">
        <v>177</v>
      </c>
      <c r="C19" s="60">
        <v>13248</v>
      </c>
      <c r="D19" s="61"/>
      <c r="E19" s="60">
        <v>16564</v>
      </c>
      <c r="F19" s="24"/>
    </row>
    <row r="20" spans="1:6" ht="21.75" customHeight="1">
      <c r="A20" s="4" t="s">
        <v>21</v>
      </c>
      <c r="B20" s="40" t="s">
        <v>178</v>
      </c>
      <c r="C20" s="60"/>
      <c r="D20" s="61"/>
      <c r="E20" s="60"/>
      <c r="F20" s="24"/>
    </row>
    <row r="21" spans="1:6" ht="21.75" customHeight="1">
      <c r="A21" s="4" t="s">
        <v>22</v>
      </c>
      <c r="B21" s="40" t="s">
        <v>179</v>
      </c>
      <c r="C21" s="60"/>
      <c r="D21" s="61"/>
      <c r="E21" s="60"/>
      <c r="F21" s="24"/>
    </row>
    <row r="22" spans="1:6" ht="21.75" customHeight="1">
      <c r="A22" s="4" t="s">
        <v>23</v>
      </c>
      <c r="B22" s="40" t="s">
        <v>180</v>
      </c>
      <c r="C22" s="60"/>
      <c r="D22" s="61"/>
      <c r="E22" s="60"/>
      <c r="F22" s="24"/>
    </row>
    <row r="23" spans="1:6" ht="21.75" customHeight="1">
      <c r="A23" s="4" t="s">
        <v>25</v>
      </c>
      <c r="B23" s="41" t="s">
        <v>181</v>
      </c>
      <c r="C23" s="58">
        <f>SUM(C24:C30)</f>
        <v>237774</v>
      </c>
      <c r="D23" s="59">
        <f>SUM(D24:D30)</f>
        <v>0</v>
      </c>
      <c r="E23" s="58">
        <f>SUM(E24:E30)</f>
        <v>205750</v>
      </c>
      <c r="F23" s="24"/>
    </row>
    <row r="24" spans="1:6" ht="21.75" customHeight="1">
      <c r="A24" s="4" t="s">
        <v>26</v>
      </c>
      <c r="B24" s="40" t="s">
        <v>182</v>
      </c>
      <c r="C24" s="60">
        <v>5956</v>
      </c>
      <c r="D24" s="61"/>
      <c r="E24" s="60">
        <v>5548</v>
      </c>
      <c r="F24" s="24"/>
    </row>
    <row r="25" spans="1:6" ht="21.75" customHeight="1">
      <c r="A25" s="4" t="s">
        <v>27</v>
      </c>
      <c r="B25" s="40" t="s">
        <v>183</v>
      </c>
      <c r="C25" s="60">
        <v>193803</v>
      </c>
      <c r="D25" s="61"/>
      <c r="E25" s="60">
        <v>155677</v>
      </c>
      <c r="F25" s="24"/>
    </row>
    <row r="26" spans="1:6" ht="21.75" customHeight="1">
      <c r="A26" s="4" t="s">
        <v>54</v>
      </c>
      <c r="B26" s="40" t="s">
        <v>184</v>
      </c>
      <c r="C26" s="60">
        <v>36430</v>
      </c>
      <c r="D26" s="61"/>
      <c r="E26" s="60">
        <v>41158</v>
      </c>
      <c r="F26" s="34"/>
    </row>
    <row r="27" spans="1:6" ht="21.75" customHeight="1">
      <c r="A27" s="4" t="s">
        <v>55</v>
      </c>
      <c r="B27" s="40" t="s">
        <v>185</v>
      </c>
      <c r="C27" s="60"/>
      <c r="D27" s="61"/>
      <c r="E27" s="60"/>
      <c r="F27" s="24"/>
    </row>
    <row r="28" spans="1:6" ht="21.75" customHeight="1">
      <c r="A28" s="4" t="s">
        <v>56</v>
      </c>
      <c r="B28" s="40" t="s">
        <v>186</v>
      </c>
      <c r="C28" s="60">
        <v>1585</v>
      </c>
      <c r="D28" s="61"/>
      <c r="E28" s="60">
        <v>3367</v>
      </c>
      <c r="F28" s="34"/>
    </row>
    <row r="29" spans="1:6" ht="21.75" customHeight="1">
      <c r="A29" s="4" t="s">
        <v>57</v>
      </c>
      <c r="B29" s="40" t="s">
        <v>187</v>
      </c>
      <c r="C29" s="60"/>
      <c r="D29" s="61"/>
      <c r="E29" s="60"/>
      <c r="F29" s="34"/>
    </row>
    <row r="30" spans="1:6" ht="21.75" customHeight="1">
      <c r="A30" s="4" t="s">
        <v>58</v>
      </c>
      <c r="B30" s="40" t="s">
        <v>188</v>
      </c>
      <c r="C30" s="60"/>
      <c r="D30" s="61"/>
      <c r="E30" s="60"/>
      <c r="F30" s="24"/>
    </row>
    <row r="31" spans="1:6" ht="33.75" customHeight="1">
      <c r="A31" s="4" t="s">
        <v>60</v>
      </c>
      <c r="B31" s="42" t="s">
        <v>189</v>
      </c>
      <c r="C31" s="58">
        <f>SUM(C32:C38)</f>
        <v>0</v>
      </c>
      <c r="D31" s="59">
        <f>SUM(D32:D38)</f>
        <v>0</v>
      </c>
      <c r="E31" s="58">
        <f>SUM(E32:E38)</f>
        <v>383</v>
      </c>
      <c r="F31" s="43"/>
    </row>
    <row r="32" spans="1:6" ht="21.75" customHeight="1">
      <c r="A32" s="4" t="s">
        <v>61</v>
      </c>
      <c r="B32" s="25" t="s">
        <v>190</v>
      </c>
      <c r="C32" s="60"/>
      <c r="D32" s="61"/>
      <c r="E32" s="60"/>
      <c r="F32" s="24"/>
    </row>
    <row r="33" spans="1:6" ht="21.75" customHeight="1">
      <c r="A33" s="4" t="s">
        <v>62</v>
      </c>
      <c r="B33" s="44" t="s">
        <v>191</v>
      </c>
      <c r="C33" s="60"/>
      <c r="D33" s="61"/>
      <c r="E33" s="60"/>
      <c r="F33" s="24"/>
    </row>
    <row r="34" spans="1:6" ht="21.75" customHeight="1">
      <c r="A34" s="4" t="s">
        <v>63</v>
      </c>
      <c r="B34" s="25" t="s">
        <v>192</v>
      </c>
      <c r="C34" s="60"/>
      <c r="D34" s="61"/>
      <c r="E34" s="60"/>
      <c r="F34" s="24"/>
    </row>
    <row r="35" spans="1:6" ht="21.75" customHeight="1">
      <c r="A35" s="4" t="s">
        <v>73</v>
      </c>
      <c r="B35" s="45" t="s">
        <v>193</v>
      </c>
      <c r="C35" s="60"/>
      <c r="D35" s="61"/>
      <c r="E35" s="60"/>
      <c r="F35" s="24"/>
    </row>
    <row r="36" spans="1:6" ht="21.75" customHeight="1">
      <c r="A36" s="4" t="s">
        <v>74</v>
      </c>
      <c r="B36" s="25" t="s">
        <v>194</v>
      </c>
      <c r="C36" s="60"/>
      <c r="D36" s="61"/>
      <c r="E36" s="60">
        <v>383</v>
      </c>
      <c r="F36" s="24"/>
    </row>
    <row r="37" spans="1:6" ht="15.75">
      <c r="A37" s="4" t="s">
        <v>195</v>
      </c>
      <c r="B37" s="46" t="s">
        <v>196</v>
      </c>
      <c r="C37" s="60"/>
      <c r="D37" s="61"/>
      <c r="E37" s="60"/>
      <c r="F37" s="24"/>
    </row>
    <row r="38" spans="1:6" ht="31.5">
      <c r="A38" s="4" t="s">
        <v>197</v>
      </c>
      <c r="B38" s="46" t="s">
        <v>198</v>
      </c>
      <c r="C38" s="60"/>
      <c r="D38" s="61"/>
      <c r="E38" s="60"/>
      <c r="F38" s="24"/>
    </row>
  </sheetData>
  <sheetProtection/>
  <mergeCells count="5">
    <mergeCell ref="A2:E2"/>
    <mergeCell ref="A4:D4"/>
    <mergeCell ref="A6:E6"/>
    <mergeCell ref="A8:E8"/>
    <mergeCell ref="A9:E9"/>
  </mergeCells>
  <printOptions/>
  <pageMargins left="0.3937007874015748" right="0.1968503937007874" top="0.5905511811023623" bottom="0.984251968503937" header="0.5118110236220472" footer="0.5118110236220472"/>
  <pageSetup horizontalDpi="300" verticalDpi="300" orientation="portrait" paperSize="9" scale="95" r:id="rId1"/>
  <headerFooter alignWithMargins="0">
    <oddFooter xml:space="preserve">&amp;LKeltezés: 2016. 05. 17.
&amp;RP.H.________________________________&amp;U
&amp;UA vállalkozás vezetője (képviselője&amp;U)    &amp;U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40"/>
  <sheetViews>
    <sheetView view="pageLayout" workbookViewId="0" topLeftCell="A34">
      <selection activeCell="A8" sqref="A8:E8"/>
    </sheetView>
  </sheetViews>
  <sheetFormatPr defaultColWidth="9.00390625" defaultRowHeight="12.75"/>
  <cols>
    <col min="1" max="1" width="6.375" style="0" customWidth="1"/>
    <col min="2" max="2" width="44.625" style="0" customWidth="1"/>
    <col min="3" max="3" width="15.625" style="0" customWidth="1"/>
    <col min="4" max="4" width="15.375" style="0" customWidth="1"/>
    <col min="5" max="5" width="15.625" style="21" customWidth="1"/>
  </cols>
  <sheetData>
    <row r="2" spans="1:5" ht="12.75">
      <c r="A2" s="67" t="s">
        <v>302</v>
      </c>
      <c r="B2" s="68"/>
      <c r="C2" s="68"/>
      <c r="D2" s="68"/>
      <c r="E2" s="68"/>
    </row>
    <row r="4" spans="1:5" ht="18">
      <c r="A4" s="67" t="s">
        <v>304</v>
      </c>
      <c r="B4" s="68"/>
      <c r="C4" s="68"/>
      <c r="D4" s="68"/>
      <c r="E4" s="20">
        <v>12</v>
      </c>
    </row>
    <row r="6" spans="1:5" ht="14.25">
      <c r="A6" s="69" t="s">
        <v>305</v>
      </c>
      <c r="B6" s="69"/>
      <c r="C6" s="69"/>
      <c r="D6" s="69"/>
      <c r="E6" s="69"/>
    </row>
    <row r="8" spans="1:5" ht="15.75">
      <c r="A8" s="66" t="s">
        <v>133</v>
      </c>
      <c r="B8" s="66"/>
      <c r="C8" s="66"/>
      <c r="D8" s="66"/>
      <c r="E8" s="66"/>
    </row>
    <row r="9" spans="1:5" ht="15.75">
      <c r="A9" s="66" t="s">
        <v>171</v>
      </c>
      <c r="B9" s="66"/>
      <c r="C9" s="66"/>
      <c r="D9" s="66"/>
      <c r="E9" s="66"/>
    </row>
    <row r="11" ht="12.75">
      <c r="E11" s="21" t="s">
        <v>131</v>
      </c>
    </row>
    <row r="12" spans="1:5" ht="25.5">
      <c r="A12" s="2" t="s">
        <v>6</v>
      </c>
      <c r="B12" s="3" t="s">
        <v>2</v>
      </c>
      <c r="C12" s="3" t="s">
        <v>3</v>
      </c>
      <c r="D12" s="2" t="s">
        <v>4</v>
      </c>
      <c r="E12" s="8" t="s">
        <v>5</v>
      </c>
    </row>
    <row r="13" spans="1:5" ht="18.75" customHeight="1">
      <c r="A13" s="3" t="s">
        <v>7</v>
      </c>
      <c r="B13" s="3" t="s">
        <v>8</v>
      </c>
      <c r="C13" s="3" t="s">
        <v>9</v>
      </c>
      <c r="D13" s="3" t="s">
        <v>10</v>
      </c>
      <c r="E13" s="8" t="s">
        <v>11</v>
      </c>
    </row>
    <row r="14" spans="1:6" ht="19.5" customHeight="1">
      <c r="A14" s="4" t="s">
        <v>199</v>
      </c>
      <c r="B14" s="47" t="s">
        <v>200</v>
      </c>
      <c r="C14" s="58">
        <f>SUM(C15,C22,C28,C33)</f>
        <v>949162</v>
      </c>
      <c r="D14" s="59">
        <f>SUM(D15,D22,D28,D33)</f>
        <v>0</v>
      </c>
      <c r="E14" s="58">
        <f>SUM(E15,E22,E28,E33)</f>
        <v>860443</v>
      </c>
      <c r="F14" s="48"/>
    </row>
    <row r="15" spans="1:6" ht="15.75">
      <c r="A15" s="4" t="s">
        <v>201</v>
      </c>
      <c r="B15" s="25" t="s">
        <v>202</v>
      </c>
      <c r="C15" s="58">
        <f>SUM(C16:C21)</f>
        <v>18337</v>
      </c>
      <c r="D15" s="59">
        <f>SUM(D16:D21)</f>
        <v>0</v>
      </c>
      <c r="E15" s="58">
        <f>SUM(E16:E21)</f>
        <v>22045</v>
      </c>
      <c r="F15" s="49"/>
    </row>
    <row r="16" spans="1:6" ht="15.75">
      <c r="A16" s="4" t="s">
        <v>203</v>
      </c>
      <c r="B16" s="25" t="s">
        <v>204</v>
      </c>
      <c r="C16" s="60">
        <v>18252</v>
      </c>
      <c r="D16" s="61"/>
      <c r="E16" s="60">
        <v>21917</v>
      </c>
      <c r="F16" s="48"/>
    </row>
    <row r="17" spans="1:6" ht="15.75">
      <c r="A17" s="4" t="s">
        <v>205</v>
      </c>
      <c r="B17" s="25" t="s">
        <v>206</v>
      </c>
      <c r="C17" s="60"/>
      <c r="D17" s="61"/>
      <c r="E17" s="60"/>
      <c r="F17" s="48"/>
    </row>
    <row r="18" spans="1:6" ht="15.75">
      <c r="A18" s="4" t="s">
        <v>207</v>
      </c>
      <c r="B18" s="25" t="s">
        <v>208</v>
      </c>
      <c r="C18" s="60"/>
      <c r="D18" s="61"/>
      <c r="E18" s="60"/>
      <c r="F18" s="48"/>
    </row>
    <row r="19" spans="1:6" ht="15.75">
      <c r="A19" s="4" t="s">
        <v>209</v>
      </c>
      <c r="B19" s="25" t="s">
        <v>210</v>
      </c>
      <c r="C19" s="60"/>
      <c r="D19" s="61"/>
      <c r="E19" s="60"/>
      <c r="F19" s="48"/>
    </row>
    <row r="20" spans="1:6" ht="15.75">
      <c r="A20" s="4" t="s">
        <v>211</v>
      </c>
      <c r="B20" s="25" t="s">
        <v>212</v>
      </c>
      <c r="C20" s="60">
        <v>85</v>
      </c>
      <c r="D20" s="61"/>
      <c r="E20" s="60">
        <v>128</v>
      </c>
      <c r="F20" s="48"/>
    </row>
    <row r="21" spans="1:6" ht="15.75">
      <c r="A21" s="4" t="s">
        <v>213</v>
      </c>
      <c r="B21" s="50" t="s">
        <v>214</v>
      </c>
      <c r="C21" s="60"/>
      <c r="D21" s="61"/>
      <c r="E21" s="60"/>
      <c r="F21" s="48"/>
    </row>
    <row r="22" spans="1:6" ht="15.75">
      <c r="A22" s="4" t="s">
        <v>215</v>
      </c>
      <c r="B22" s="41" t="s">
        <v>216</v>
      </c>
      <c r="C22" s="58">
        <f>SUM(C23:C27)</f>
        <v>849600</v>
      </c>
      <c r="D22" s="59">
        <f>SUM(D23:D27)</f>
        <v>0</v>
      </c>
      <c r="E22" s="58">
        <f>SUM(E23:E27)</f>
        <v>714962</v>
      </c>
      <c r="F22" s="24"/>
    </row>
    <row r="23" spans="1:6" ht="15.75">
      <c r="A23" s="4" t="s">
        <v>217</v>
      </c>
      <c r="B23" s="51" t="s">
        <v>218</v>
      </c>
      <c r="C23" s="60">
        <v>743330</v>
      </c>
      <c r="D23" s="61"/>
      <c r="E23" s="60">
        <v>685204</v>
      </c>
      <c r="F23" s="24"/>
    </row>
    <row r="24" spans="1:6" ht="15.75">
      <c r="A24" s="4" t="s">
        <v>219</v>
      </c>
      <c r="B24" s="28" t="s">
        <v>220</v>
      </c>
      <c r="C24" s="60"/>
      <c r="D24" s="61"/>
      <c r="E24" s="60"/>
      <c r="F24" s="24"/>
    </row>
    <row r="25" spans="1:6" ht="25.5" customHeight="1">
      <c r="A25" s="4" t="s">
        <v>221</v>
      </c>
      <c r="B25" s="28" t="s">
        <v>222</v>
      </c>
      <c r="C25" s="60"/>
      <c r="D25" s="61"/>
      <c r="E25" s="60"/>
      <c r="F25" s="24"/>
    </row>
    <row r="26" spans="1:6" ht="15.75">
      <c r="A26" s="4" t="s">
        <v>223</v>
      </c>
      <c r="B26" s="25" t="s">
        <v>224</v>
      </c>
      <c r="C26" s="60"/>
      <c r="D26" s="61"/>
      <c r="E26" s="60"/>
      <c r="F26" s="24"/>
    </row>
    <row r="27" spans="1:6" ht="15.75">
      <c r="A27" s="4" t="s">
        <v>225</v>
      </c>
      <c r="B27" s="25" t="s">
        <v>226</v>
      </c>
      <c r="C27" s="60">
        <v>106270</v>
      </c>
      <c r="D27" s="61"/>
      <c r="E27" s="60">
        <v>29758</v>
      </c>
      <c r="F27" s="34"/>
    </row>
    <row r="28" spans="1:6" ht="15.75">
      <c r="A28" s="4" t="s">
        <v>227</v>
      </c>
      <c r="B28" s="41" t="s">
        <v>228</v>
      </c>
      <c r="C28" s="62">
        <f>SUM(C29:C32)</f>
        <v>0</v>
      </c>
      <c r="D28" s="63">
        <f>SUM(D29:D32)</f>
        <v>0</v>
      </c>
      <c r="E28" s="62">
        <f>SUM(E29:E32)</f>
        <v>0</v>
      </c>
      <c r="F28" s="48"/>
    </row>
    <row r="29" spans="1:6" ht="15.75">
      <c r="A29" s="4" t="s">
        <v>229</v>
      </c>
      <c r="B29" s="50" t="s">
        <v>230</v>
      </c>
      <c r="C29" s="64"/>
      <c r="D29" s="65"/>
      <c r="E29" s="64"/>
      <c r="F29" s="48"/>
    </row>
    <row r="30" spans="1:6" ht="15.75">
      <c r="A30" s="4" t="s">
        <v>231</v>
      </c>
      <c r="B30" s="25" t="s">
        <v>232</v>
      </c>
      <c r="C30" s="64"/>
      <c r="D30" s="65"/>
      <c r="E30" s="64"/>
      <c r="F30" s="48"/>
    </row>
    <row r="31" spans="1:6" ht="15.75">
      <c r="A31" s="4" t="s">
        <v>233</v>
      </c>
      <c r="B31" s="25" t="s">
        <v>234</v>
      </c>
      <c r="C31" s="64"/>
      <c r="D31" s="65"/>
      <c r="E31" s="64"/>
      <c r="F31" s="48"/>
    </row>
    <row r="32" spans="1:6" ht="27.75" customHeight="1">
      <c r="A32" s="4" t="s">
        <v>235</v>
      </c>
      <c r="B32" s="41" t="s">
        <v>236</v>
      </c>
      <c r="C32" s="64"/>
      <c r="D32" s="65"/>
      <c r="E32" s="64"/>
      <c r="F32" s="48"/>
    </row>
    <row r="33" spans="1:6" ht="18.75" customHeight="1">
      <c r="A33" s="4" t="s">
        <v>237</v>
      </c>
      <c r="B33" s="25" t="s">
        <v>238</v>
      </c>
      <c r="C33" s="58">
        <f>SUM(C34:C35)</f>
        <v>81225</v>
      </c>
      <c r="D33" s="59">
        <f>SUM(D34:D35)</f>
        <v>0</v>
      </c>
      <c r="E33" s="58">
        <f>SUM(E34:E35)</f>
        <v>123436</v>
      </c>
      <c r="F33" s="48"/>
    </row>
    <row r="34" spans="1:6" ht="15.75">
      <c r="A34" s="4" t="s">
        <v>239</v>
      </c>
      <c r="B34" s="25" t="s">
        <v>240</v>
      </c>
      <c r="C34" s="60">
        <v>1346</v>
      </c>
      <c r="D34" s="61"/>
      <c r="E34" s="60">
        <v>3747</v>
      </c>
      <c r="F34" s="48"/>
    </row>
    <row r="35" spans="1:6" ht="15.75">
      <c r="A35" s="4" t="s">
        <v>241</v>
      </c>
      <c r="B35" s="25" t="s">
        <v>242</v>
      </c>
      <c r="C35" s="60">
        <v>79879</v>
      </c>
      <c r="D35" s="61"/>
      <c r="E35" s="60">
        <v>119689</v>
      </c>
      <c r="F35" s="48"/>
    </row>
    <row r="36" spans="1:6" ht="15.75">
      <c r="A36" s="4" t="s">
        <v>243</v>
      </c>
      <c r="B36" s="26" t="s">
        <v>244</v>
      </c>
      <c r="C36" s="58">
        <f>SUM(C37:C39)</f>
        <v>12179</v>
      </c>
      <c r="D36" s="59">
        <f>SUM(D37:D39)</f>
        <v>0</v>
      </c>
      <c r="E36" s="58">
        <f>SUM(E37:E39)</f>
        <v>34292</v>
      </c>
      <c r="F36" s="43"/>
    </row>
    <row r="37" spans="1:6" ht="15.75">
      <c r="A37" s="4" t="s">
        <v>245</v>
      </c>
      <c r="B37" s="25" t="s">
        <v>246</v>
      </c>
      <c r="C37" s="60">
        <v>3438</v>
      </c>
      <c r="D37" s="61"/>
      <c r="E37" s="60">
        <v>7</v>
      </c>
      <c r="F37" s="24"/>
    </row>
    <row r="38" spans="1:6" ht="15.75">
      <c r="A38" s="4" t="s">
        <v>247</v>
      </c>
      <c r="B38" s="25" t="s">
        <v>248</v>
      </c>
      <c r="C38" s="60">
        <v>8741</v>
      </c>
      <c r="D38" s="61"/>
      <c r="E38" s="60">
        <v>34285</v>
      </c>
      <c r="F38" s="24"/>
    </row>
    <row r="39" spans="1:6" ht="15.75">
      <c r="A39" s="4" t="s">
        <v>249</v>
      </c>
      <c r="B39" s="25" t="s">
        <v>250</v>
      </c>
      <c r="C39" s="60"/>
      <c r="D39" s="61"/>
      <c r="E39" s="60"/>
      <c r="F39" s="24"/>
    </row>
    <row r="40" spans="1:6" ht="27" customHeight="1">
      <c r="A40" s="3" t="s">
        <v>251</v>
      </c>
      <c r="B40" s="52" t="s">
        <v>252</v>
      </c>
      <c r="C40" s="58">
        <f>SUM('mérleg eszk 1.'!C14,'mérleg eszk 2.'!C14,'mérleg eszk 2.'!C36)</f>
        <v>1212363</v>
      </c>
      <c r="D40" s="59"/>
      <c r="E40" s="58">
        <f>SUM('mérleg eszk 1.'!E14,'mérleg eszk 2.'!E14,'mérleg eszk 2.'!E36)</f>
        <v>1117432</v>
      </c>
      <c r="F40" s="48"/>
    </row>
  </sheetData>
  <sheetProtection/>
  <mergeCells count="5">
    <mergeCell ref="A2:E2"/>
    <mergeCell ref="A4:D4"/>
    <mergeCell ref="A6:E6"/>
    <mergeCell ref="A8:E8"/>
    <mergeCell ref="A9:E9"/>
  </mergeCells>
  <printOptions/>
  <pageMargins left="0.3937007874015748" right="0.1968503937007874" top="0.5905511811023623" bottom="0.984251968503937" header="0.5118110236220472" footer="0.5118110236220472"/>
  <pageSetup horizontalDpi="300" verticalDpi="300" orientation="portrait" paperSize="9" scale="95" r:id="rId1"/>
  <headerFooter alignWithMargins="0">
    <oddFooter xml:space="preserve">&amp;LKeltezés: 2016. 05. 17.
&amp;RP.H.________________________________&amp;U
&amp;UA vállalkozás vezetője (képviselője&amp;U)    &amp;U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G40"/>
  <sheetViews>
    <sheetView view="pageLayout" workbookViewId="0" topLeftCell="A28">
      <selection activeCell="B43" sqref="B43"/>
    </sheetView>
  </sheetViews>
  <sheetFormatPr defaultColWidth="9.00390625" defaultRowHeight="12.75"/>
  <cols>
    <col min="1" max="1" width="5.875" style="0" customWidth="1"/>
    <col min="2" max="2" width="50.375" style="0" customWidth="1"/>
    <col min="3" max="3" width="13.625" style="0" customWidth="1"/>
    <col min="4" max="4" width="13.375" style="0" customWidth="1"/>
    <col min="5" max="5" width="14.125" style="21" customWidth="1"/>
  </cols>
  <sheetData>
    <row r="2" spans="1:5" ht="12.75">
      <c r="A2" s="67" t="s">
        <v>302</v>
      </c>
      <c r="B2" s="68"/>
      <c r="C2" s="68"/>
      <c r="D2" s="68"/>
      <c r="E2" s="68"/>
    </row>
    <row r="4" spans="1:5" ht="18">
      <c r="A4" s="67" t="s">
        <v>304</v>
      </c>
      <c r="B4" s="68"/>
      <c r="C4" s="68"/>
      <c r="D4" s="68"/>
      <c r="E4" s="20">
        <v>13</v>
      </c>
    </row>
    <row r="6" spans="1:5" ht="14.25">
      <c r="A6" s="69" t="s">
        <v>305</v>
      </c>
      <c r="B6" s="69"/>
      <c r="C6" s="69"/>
      <c r="D6" s="69"/>
      <c r="E6" s="69"/>
    </row>
    <row r="8" spans="1:5" ht="15.75">
      <c r="A8" s="66" t="s">
        <v>133</v>
      </c>
      <c r="B8" s="66"/>
      <c r="C8" s="66"/>
      <c r="D8" s="66"/>
      <c r="E8" s="66"/>
    </row>
    <row r="9" spans="1:5" ht="15.75">
      <c r="A9" s="66" t="s">
        <v>134</v>
      </c>
      <c r="B9" s="66"/>
      <c r="C9" s="66"/>
      <c r="D9" s="66"/>
      <c r="E9" s="66"/>
    </row>
    <row r="11" ht="12.75">
      <c r="E11" s="21" t="s">
        <v>131</v>
      </c>
    </row>
    <row r="12" spans="1:5" ht="25.5">
      <c r="A12" s="2" t="s">
        <v>6</v>
      </c>
      <c r="B12" s="3" t="s">
        <v>2</v>
      </c>
      <c r="C12" s="3" t="s">
        <v>3</v>
      </c>
      <c r="D12" s="2" t="s">
        <v>4</v>
      </c>
      <c r="E12" s="8" t="s">
        <v>5</v>
      </c>
    </row>
    <row r="13" spans="1:5" ht="22.5" customHeight="1">
      <c r="A13" s="3" t="s">
        <v>7</v>
      </c>
      <c r="B13" s="3" t="s">
        <v>8</v>
      </c>
      <c r="C13" s="3" t="s">
        <v>9</v>
      </c>
      <c r="D13" s="3" t="s">
        <v>10</v>
      </c>
      <c r="E13" s="8" t="s">
        <v>11</v>
      </c>
    </row>
    <row r="14" spans="1:7" ht="19.5" customHeight="1">
      <c r="A14" s="22" t="s">
        <v>135</v>
      </c>
      <c r="B14" s="23" t="s">
        <v>136</v>
      </c>
      <c r="C14" s="58">
        <f>SUM(C15:C22)</f>
        <v>266647</v>
      </c>
      <c r="D14" s="59">
        <f>SUM(D15:D22)</f>
        <v>0</v>
      </c>
      <c r="E14" s="58">
        <f>SUM(E15:E22)</f>
        <v>270264</v>
      </c>
      <c r="F14" s="24"/>
      <c r="G14" s="54"/>
    </row>
    <row r="15" spans="1:6" ht="19.5" customHeight="1">
      <c r="A15" s="22" t="s">
        <v>137</v>
      </c>
      <c r="B15" s="25" t="s">
        <v>138</v>
      </c>
      <c r="C15" s="60">
        <v>263320</v>
      </c>
      <c r="D15" s="61"/>
      <c r="E15" s="60">
        <v>263320</v>
      </c>
      <c r="F15" s="24"/>
    </row>
    <row r="16" spans="1:6" ht="18.75" customHeight="1">
      <c r="A16" s="22" t="s">
        <v>139</v>
      </c>
      <c r="B16" s="25" t="s">
        <v>140</v>
      </c>
      <c r="C16" s="60"/>
      <c r="D16" s="61"/>
      <c r="E16" s="60"/>
      <c r="F16" s="24"/>
    </row>
    <row r="17" spans="1:6" ht="19.5" customHeight="1">
      <c r="A17" s="22" t="s">
        <v>141</v>
      </c>
      <c r="B17" s="25" t="s">
        <v>142</v>
      </c>
      <c r="C17" s="60"/>
      <c r="D17" s="61"/>
      <c r="E17" s="60"/>
      <c r="F17" s="24"/>
    </row>
    <row r="18" spans="1:6" ht="19.5" customHeight="1">
      <c r="A18" s="22" t="s">
        <v>143</v>
      </c>
      <c r="B18" s="25" t="s">
        <v>144</v>
      </c>
      <c r="C18" s="60"/>
      <c r="D18" s="61"/>
      <c r="E18" s="60"/>
      <c r="F18" s="24"/>
    </row>
    <row r="19" spans="1:6" ht="19.5" customHeight="1">
      <c r="A19" s="22" t="s">
        <v>145</v>
      </c>
      <c r="B19" s="25" t="s">
        <v>146</v>
      </c>
      <c r="C19" s="60">
        <v>905</v>
      </c>
      <c r="D19" s="61"/>
      <c r="E19" s="60">
        <v>-3973</v>
      </c>
      <c r="F19" s="24"/>
    </row>
    <row r="20" spans="1:6" ht="19.5" customHeight="1">
      <c r="A20" s="22" t="s">
        <v>147</v>
      </c>
      <c r="B20" s="25" t="s">
        <v>148</v>
      </c>
      <c r="C20" s="60"/>
      <c r="D20" s="61"/>
      <c r="E20" s="60">
        <v>7300</v>
      </c>
      <c r="F20" s="24"/>
    </row>
    <row r="21" spans="1:6" ht="19.5" customHeight="1">
      <c r="A21" s="22" t="s">
        <v>149</v>
      </c>
      <c r="B21" s="25" t="s">
        <v>150</v>
      </c>
      <c r="C21" s="60"/>
      <c r="D21" s="61"/>
      <c r="E21" s="60"/>
      <c r="F21" s="24"/>
    </row>
    <row r="22" spans="1:6" ht="19.5" customHeight="1">
      <c r="A22" s="22" t="s">
        <v>151</v>
      </c>
      <c r="B22" s="25" t="s">
        <v>152</v>
      </c>
      <c r="C22" s="60">
        <v>2422</v>
      </c>
      <c r="D22" s="61"/>
      <c r="E22" s="60">
        <v>3617</v>
      </c>
      <c r="F22" s="24"/>
    </row>
    <row r="23" spans="1:6" ht="19.5" customHeight="1">
      <c r="A23" s="22" t="s">
        <v>153</v>
      </c>
      <c r="B23" s="26" t="s">
        <v>154</v>
      </c>
      <c r="C23" s="58">
        <f>SUM(C24:C26)</f>
        <v>15000</v>
      </c>
      <c r="D23" s="59">
        <f>SUM(D24:D26)</f>
        <v>0</v>
      </c>
      <c r="E23" s="58">
        <f>SUM(E24:E26)</f>
        <v>35000</v>
      </c>
      <c r="F23" s="24"/>
    </row>
    <row r="24" spans="1:6" ht="19.5" customHeight="1">
      <c r="A24" s="22" t="s">
        <v>155</v>
      </c>
      <c r="B24" s="25" t="s">
        <v>156</v>
      </c>
      <c r="C24" s="60"/>
      <c r="D24" s="61"/>
      <c r="E24" s="60"/>
      <c r="F24" s="24"/>
    </row>
    <row r="25" spans="1:6" ht="19.5" customHeight="1">
      <c r="A25" s="22" t="s">
        <v>157</v>
      </c>
      <c r="B25" s="25" t="s">
        <v>158</v>
      </c>
      <c r="C25" s="60">
        <v>15000</v>
      </c>
      <c r="D25" s="61"/>
      <c r="E25" s="60">
        <v>35000</v>
      </c>
      <c r="F25" s="24"/>
    </row>
    <row r="26" spans="1:6" ht="19.5" customHeight="1">
      <c r="A26" s="22" t="s">
        <v>159</v>
      </c>
      <c r="B26" s="25" t="s">
        <v>160</v>
      </c>
      <c r="C26" s="60"/>
      <c r="D26" s="61"/>
      <c r="E26" s="60"/>
      <c r="F26" s="24"/>
    </row>
    <row r="27" spans="1:6" ht="19.5" customHeight="1">
      <c r="A27" s="22" t="s">
        <v>161</v>
      </c>
      <c r="B27" s="26" t="s">
        <v>162</v>
      </c>
      <c r="C27" s="58">
        <f>C28+'mérleg forr2.'!C14+'mérleg forr2.'!C23</f>
        <v>868782</v>
      </c>
      <c r="D27" s="59">
        <f>SUM(D28,'mérleg forr2.'!D14,'mérleg forr2.'!D23)</f>
        <v>0</v>
      </c>
      <c r="E27" s="58">
        <f>E28+'mérleg forr2.'!E14+'mérleg forr2.'!E23</f>
        <v>756372</v>
      </c>
      <c r="F27" s="24"/>
    </row>
    <row r="28" spans="1:6" ht="28.5" customHeight="1">
      <c r="A28" s="22" t="s">
        <v>163</v>
      </c>
      <c r="B28" s="27" t="s">
        <v>164</v>
      </c>
      <c r="C28" s="58">
        <f>SUM(C29:C31)</f>
        <v>0</v>
      </c>
      <c r="D28" s="59">
        <f>SUM(D29:D31)</f>
        <v>0</v>
      </c>
      <c r="E28" s="58">
        <f>SUM(E29:E31)</f>
        <v>0</v>
      </c>
      <c r="F28" s="24"/>
    </row>
    <row r="29" spans="1:6" ht="19.5" customHeight="1">
      <c r="A29" s="22" t="s">
        <v>165</v>
      </c>
      <c r="B29" s="28" t="s">
        <v>166</v>
      </c>
      <c r="C29" s="60"/>
      <c r="D29" s="61"/>
      <c r="E29" s="60"/>
      <c r="F29" s="24"/>
    </row>
    <row r="30" spans="1:6" ht="19.5" customHeight="1">
      <c r="A30" s="22" t="s">
        <v>167</v>
      </c>
      <c r="B30" s="28" t="s">
        <v>168</v>
      </c>
      <c r="C30" s="60"/>
      <c r="D30" s="61"/>
      <c r="E30" s="60"/>
      <c r="F30" s="24"/>
    </row>
    <row r="31" spans="1:6" ht="19.5" customHeight="1">
      <c r="A31" s="22" t="s">
        <v>169</v>
      </c>
      <c r="B31" s="28" t="s">
        <v>170</v>
      </c>
      <c r="C31" s="60"/>
      <c r="D31" s="61"/>
      <c r="E31" s="60"/>
      <c r="F31" s="24"/>
    </row>
    <row r="32" spans="1:6" ht="19.5" customHeight="1">
      <c r="A32" s="29"/>
      <c r="B32" s="30"/>
      <c r="C32" s="31"/>
      <c r="D32" s="31"/>
      <c r="E32" s="32"/>
      <c r="F32" s="31"/>
    </row>
    <row r="33" spans="1:6" ht="15" customHeight="1">
      <c r="A33" s="29"/>
      <c r="B33" s="33"/>
      <c r="C33" s="24"/>
      <c r="D33" s="24"/>
      <c r="E33" s="32"/>
      <c r="F33" s="24"/>
    </row>
    <row r="34" spans="1:6" ht="15.75">
      <c r="A34" s="29"/>
      <c r="B34" s="33"/>
      <c r="C34" s="24"/>
      <c r="D34" s="24"/>
      <c r="E34" s="32"/>
      <c r="F34" s="24"/>
    </row>
    <row r="35" spans="1:6" ht="15.75" customHeight="1">
      <c r="A35" s="29"/>
      <c r="B35" s="33"/>
      <c r="C35" s="24"/>
      <c r="D35" s="24"/>
      <c r="E35" s="32"/>
      <c r="F35" s="24"/>
    </row>
    <row r="36" spans="1:6" ht="16.5" customHeight="1">
      <c r="A36" s="29"/>
      <c r="B36" s="33"/>
      <c r="C36" s="24"/>
      <c r="D36" s="24"/>
      <c r="E36" s="32"/>
      <c r="F36" s="24"/>
    </row>
    <row r="37" spans="1:6" ht="15.75">
      <c r="A37" s="29"/>
      <c r="B37" s="33"/>
      <c r="C37" s="34"/>
      <c r="D37" s="34"/>
      <c r="E37" s="32"/>
      <c r="F37" s="34"/>
    </row>
    <row r="38" spans="1:6" ht="16.5" customHeight="1">
      <c r="A38" s="29"/>
      <c r="B38" s="33"/>
      <c r="C38" s="24"/>
      <c r="D38" s="24"/>
      <c r="E38" s="32"/>
      <c r="F38" s="24"/>
    </row>
    <row r="39" spans="1:6" ht="26.25" customHeight="1">
      <c r="A39" s="29"/>
      <c r="B39" s="33"/>
      <c r="C39" s="24"/>
      <c r="D39" s="24"/>
      <c r="E39" s="32"/>
      <c r="F39" s="24"/>
    </row>
    <row r="40" spans="1:6" ht="15.75">
      <c r="A40" s="29"/>
      <c r="B40" s="33"/>
      <c r="C40" s="24"/>
      <c r="D40" s="24"/>
      <c r="E40" s="32"/>
      <c r="F40" s="24"/>
    </row>
  </sheetData>
  <sheetProtection/>
  <mergeCells count="5">
    <mergeCell ref="A2:E2"/>
    <mergeCell ref="A4:D4"/>
    <mergeCell ref="A6:E6"/>
    <mergeCell ref="A8:E8"/>
    <mergeCell ref="A9:E9"/>
  </mergeCells>
  <printOptions/>
  <pageMargins left="0.3937007874015748" right="0.1968503937007874" top="0.5905511811023623" bottom="0.984251968503937" header="0.5118110236220472" footer="0.5118110236220472"/>
  <pageSetup horizontalDpi="300" verticalDpi="300" orientation="portrait" paperSize="9" scale="95" r:id="rId1"/>
  <headerFooter alignWithMargins="0">
    <oddFooter xml:space="preserve">&amp;LKeltezés: 2016. 05. 17.
&amp;RP.H.________________________________&amp;U
&amp;UA vállalkozás vezetője (képviselője&amp;U)    &amp;U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F37"/>
  <sheetViews>
    <sheetView view="pageLayout" workbookViewId="0" topLeftCell="A31">
      <selection activeCell="B42" sqref="B42"/>
    </sheetView>
  </sheetViews>
  <sheetFormatPr defaultColWidth="9.00390625" defaultRowHeight="12.75"/>
  <cols>
    <col min="1" max="1" width="6.375" style="0" customWidth="1"/>
    <col min="2" max="2" width="45.00390625" style="0" customWidth="1"/>
    <col min="3" max="3" width="15.625" style="0" customWidth="1"/>
    <col min="4" max="4" width="14.375" style="0" customWidth="1"/>
    <col min="5" max="5" width="16.00390625" style="21" customWidth="1"/>
  </cols>
  <sheetData>
    <row r="2" spans="1:5" ht="12.75">
      <c r="A2" s="67" t="s">
        <v>302</v>
      </c>
      <c r="B2" s="68"/>
      <c r="C2" s="68"/>
      <c r="D2" s="68"/>
      <c r="E2" s="68"/>
    </row>
    <row r="4" spans="1:5" ht="18">
      <c r="A4" s="67" t="s">
        <v>304</v>
      </c>
      <c r="B4" s="68"/>
      <c r="C4" s="68"/>
      <c r="D4" s="68"/>
      <c r="E4" s="20">
        <v>14</v>
      </c>
    </row>
    <row r="6" spans="1:5" ht="14.25">
      <c r="A6" s="69" t="s">
        <v>305</v>
      </c>
      <c r="B6" s="69"/>
      <c r="C6" s="69"/>
      <c r="D6" s="69"/>
      <c r="E6" s="69"/>
    </row>
    <row r="8" spans="1:5" ht="15.75">
      <c r="A8" s="66" t="s">
        <v>133</v>
      </c>
      <c r="B8" s="66"/>
      <c r="C8" s="66"/>
      <c r="D8" s="66"/>
      <c r="E8" s="66"/>
    </row>
    <row r="9" spans="1:5" ht="15.75">
      <c r="A9" s="66" t="s">
        <v>134</v>
      </c>
      <c r="B9" s="66"/>
      <c r="C9" s="66"/>
      <c r="D9" s="66"/>
      <c r="E9" s="66"/>
    </row>
    <row r="11" ht="12.75">
      <c r="E11" s="21" t="s">
        <v>131</v>
      </c>
    </row>
    <row r="12" spans="1:5" ht="25.5">
      <c r="A12" s="2" t="s">
        <v>6</v>
      </c>
      <c r="B12" s="3" t="s">
        <v>2</v>
      </c>
      <c r="C12" s="3" t="s">
        <v>3</v>
      </c>
      <c r="D12" s="2" t="s">
        <v>4</v>
      </c>
      <c r="E12" s="8" t="s">
        <v>5</v>
      </c>
    </row>
    <row r="13" spans="1:5" ht="18" customHeight="1">
      <c r="A13" s="3" t="s">
        <v>7</v>
      </c>
      <c r="B13" s="3" t="s">
        <v>8</v>
      </c>
      <c r="C13" s="3" t="s">
        <v>9</v>
      </c>
      <c r="D13" s="3" t="s">
        <v>10</v>
      </c>
      <c r="E13" s="8" t="s">
        <v>11</v>
      </c>
    </row>
    <row r="14" spans="1:5" ht="31.5" customHeight="1">
      <c r="A14" s="4" t="s">
        <v>253</v>
      </c>
      <c r="B14" s="25" t="s">
        <v>254</v>
      </c>
      <c r="C14" s="58">
        <f>SUM(C15:C22)</f>
        <v>2374</v>
      </c>
      <c r="D14" s="59">
        <f>SUM(D15:D22)</f>
        <v>0</v>
      </c>
      <c r="E14" s="58">
        <f>SUM(E15:E22)</f>
        <v>4209</v>
      </c>
    </row>
    <row r="15" spans="1:5" ht="18" customHeight="1">
      <c r="A15" s="4" t="s">
        <v>255</v>
      </c>
      <c r="B15" s="25" t="s">
        <v>256</v>
      </c>
      <c r="C15" s="60"/>
      <c r="D15" s="61"/>
      <c r="E15" s="60"/>
    </row>
    <row r="16" spans="1:5" ht="18" customHeight="1">
      <c r="A16" s="4" t="s">
        <v>257</v>
      </c>
      <c r="B16" s="25" t="s">
        <v>258</v>
      </c>
      <c r="C16" s="60"/>
      <c r="D16" s="61"/>
      <c r="E16" s="60"/>
    </row>
    <row r="17" spans="1:5" ht="18" customHeight="1">
      <c r="A17" s="4" t="s">
        <v>259</v>
      </c>
      <c r="B17" s="25" t="s">
        <v>260</v>
      </c>
      <c r="C17" s="60"/>
      <c r="D17" s="61"/>
      <c r="E17" s="60"/>
    </row>
    <row r="18" spans="1:5" ht="18" customHeight="1">
      <c r="A18" s="4" t="s">
        <v>261</v>
      </c>
      <c r="B18" s="50" t="s">
        <v>262</v>
      </c>
      <c r="C18" s="60"/>
      <c r="D18" s="61"/>
      <c r="E18" s="60"/>
    </row>
    <row r="19" spans="1:5" ht="18" customHeight="1">
      <c r="A19" s="4" t="s">
        <v>263</v>
      </c>
      <c r="B19" s="25" t="s">
        <v>264</v>
      </c>
      <c r="C19" s="60"/>
      <c r="D19" s="61"/>
      <c r="E19" s="60"/>
    </row>
    <row r="20" spans="1:5" ht="18" customHeight="1">
      <c r="A20" s="4" t="s">
        <v>265</v>
      </c>
      <c r="B20" s="28" t="s">
        <v>266</v>
      </c>
      <c r="C20" s="60"/>
      <c r="D20" s="61"/>
      <c r="E20" s="60"/>
    </row>
    <row r="21" spans="1:5" ht="28.5" customHeight="1">
      <c r="A21" s="4" t="s">
        <v>267</v>
      </c>
      <c r="B21" s="28" t="s">
        <v>268</v>
      </c>
      <c r="C21" s="60"/>
      <c r="D21" s="61"/>
      <c r="E21" s="60"/>
    </row>
    <row r="22" spans="1:5" ht="15.75">
      <c r="A22" s="4" t="s">
        <v>269</v>
      </c>
      <c r="B22" s="28" t="s">
        <v>270</v>
      </c>
      <c r="C22" s="60">
        <v>2374</v>
      </c>
      <c r="D22" s="61"/>
      <c r="E22" s="60">
        <v>4209</v>
      </c>
    </row>
    <row r="23" spans="1:6" ht="29.25" customHeight="1">
      <c r="A23" s="4" t="s">
        <v>271</v>
      </c>
      <c r="B23" s="27" t="s">
        <v>272</v>
      </c>
      <c r="C23" s="58">
        <f>SUM(C24,C26:C32)</f>
        <v>866408</v>
      </c>
      <c r="D23" s="59">
        <f>SUM(D24,D26:D32)</f>
        <v>0</v>
      </c>
      <c r="E23" s="58">
        <f>SUM(E24,E26:E32)</f>
        <v>752163</v>
      </c>
      <c r="F23" s="24"/>
    </row>
    <row r="24" spans="1:6" ht="18" customHeight="1">
      <c r="A24" s="4" t="s">
        <v>273</v>
      </c>
      <c r="B24" s="25" t="s">
        <v>274</v>
      </c>
      <c r="C24" s="60">
        <v>17911</v>
      </c>
      <c r="D24" s="61"/>
      <c r="E24" s="60">
        <v>0</v>
      </c>
      <c r="F24" s="24"/>
    </row>
    <row r="25" spans="1:6" ht="18" customHeight="1">
      <c r="A25" s="4" t="s">
        <v>275</v>
      </c>
      <c r="B25" s="25" t="s">
        <v>276</v>
      </c>
      <c r="C25" s="60"/>
      <c r="D25" s="61"/>
      <c r="E25" s="60"/>
      <c r="F25" s="24"/>
    </row>
    <row r="26" spans="1:6" ht="18" customHeight="1">
      <c r="A26" s="4" t="s">
        <v>277</v>
      </c>
      <c r="B26" s="25" t="s">
        <v>278</v>
      </c>
      <c r="C26" s="60">
        <v>77804</v>
      </c>
      <c r="D26" s="61"/>
      <c r="E26" s="60">
        <v>142176</v>
      </c>
      <c r="F26" s="24"/>
    </row>
    <row r="27" spans="1:6" ht="18" customHeight="1">
      <c r="A27" s="4" t="s">
        <v>279</v>
      </c>
      <c r="B27" s="25" t="s">
        <v>280</v>
      </c>
      <c r="C27" s="60">
        <v>231</v>
      </c>
      <c r="D27" s="61"/>
      <c r="E27" s="60">
        <v>221</v>
      </c>
      <c r="F27" s="34"/>
    </row>
    <row r="28" spans="1:6" ht="25.5">
      <c r="A28" s="4" t="s">
        <v>281</v>
      </c>
      <c r="B28" s="28" t="s">
        <v>282</v>
      </c>
      <c r="C28" s="60">
        <v>506902</v>
      </c>
      <c r="D28" s="61"/>
      <c r="E28" s="60">
        <v>303062</v>
      </c>
      <c r="F28" s="24"/>
    </row>
    <row r="29" spans="1:6" ht="15.75">
      <c r="A29" s="4" t="s">
        <v>283</v>
      </c>
      <c r="B29" s="25" t="s">
        <v>284</v>
      </c>
      <c r="C29" s="60"/>
      <c r="D29" s="61"/>
      <c r="E29" s="60"/>
      <c r="F29" s="24"/>
    </row>
    <row r="30" spans="1:6" ht="25.5">
      <c r="A30" s="4" t="s">
        <v>285</v>
      </c>
      <c r="B30" s="28" t="s">
        <v>286</v>
      </c>
      <c r="C30" s="60"/>
      <c r="D30" s="61"/>
      <c r="E30" s="60"/>
      <c r="F30" s="24"/>
    </row>
    <row r="31" spans="1:6" ht="30" customHeight="1">
      <c r="A31" s="4" t="s">
        <v>287</v>
      </c>
      <c r="B31" s="28" t="s">
        <v>288</v>
      </c>
      <c r="C31" s="60"/>
      <c r="D31" s="61"/>
      <c r="E31" s="60"/>
      <c r="F31" s="24"/>
    </row>
    <row r="32" spans="1:6" ht="21" customHeight="1">
      <c r="A32" s="4" t="s">
        <v>289</v>
      </c>
      <c r="B32" s="28" t="s">
        <v>290</v>
      </c>
      <c r="C32" s="60">
        <v>263560</v>
      </c>
      <c r="D32" s="61"/>
      <c r="E32" s="60">
        <v>306704</v>
      </c>
      <c r="F32" s="24"/>
    </row>
    <row r="33" spans="1:6" ht="18.75" customHeight="1">
      <c r="A33" s="4" t="s">
        <v>291</v>
      </c>
      <c r="B33" s="26" t="s">
        <v>292</v>
      </c>
      <c r="C33" s="58">
        <f>SUM(C34:C36)</f>
        <v>61934</v>
      </c>
      <c r="D33" s="59">
        <f>SUM(D34:D36)</f>
        <v>0</v>
      </c>
      <c r="E33" s="58">
        <f>SUM(E34:E36)</f>
        <v>55796</v>
      </c>
      <c r="F33" s="24"/>
    </row>
    <row r="34" spans="1:6" ht="18" customHeight="1">
      <c r="A34" s="4" t="s">
        <v>293</v>
      </c>
      <c r="B34" s="50" t="s">
        <v>294</v>
      </c>
      <c r="C34" s="60"/>
      <c r="D34" s="61"/>
      <c r="E34" s="60"/>
      <c r="F34" s="24"/>
    </row>
    <row r="35" spans="1:6" ht="18" customHeight="1">
      <c r="A35" s="4" t="s">
        <v>295</v>
      </c>
      <c r="B35" s="53" t="s">
        <v>296</v>
      </c>
      <c r="C35" s="60">
        <v>60674</v>
      </c>
      <c r="D35" s="61"/>
      <c r="E35" s="60">
        <v>53829</v>
      </c>
      <c r="F35" s="24"/>
    </row>
    <row r="36" spans="1:6" ht="18" customHeight="1">
      <c r="A36" s="4" t="s">
        <v>297</v>
      </c>
      <c r="B36" s="25" t="s">
        <v>298</v>
      </c>
      <c r="C36" s="60">
        <v>1260</v>
      </c>
      <c r="D36" s="61"/>
      <c r="E36" s="60">
        <v>1967</v>
      </c>
      <c r="F36" s="24"/>
    </row>
    <row r="37" spans="1:6" ht="22.5" customHeight="1">
      <c r="A37" s="4" t="s">
        <v>299</v>
      </c>
      <c r="B37" s="26" t="s">
        <v>300</v>
      </c>
      <c r="C37" s="58">
        <f>SUM(C33,'mérleg forr1.'!C27,'mérleg forr1.'!C23,'mérleg forr1.'!C14)</f>
        <v>1212363</v>
      </c>
      <c r="D37" s="59"/>
      <c r="E37" s="58">
        <f>SUM(E33,'mérleg forr1.'!E27,'mérleg forr1.'!E23,'mérleg forr1.'!E14)</f>
        <v>1117432</v>
      </c>
      <c r="F37" s="24"/>
    </row>
  </sheetData>
  <sheetProtection/>
  <mergeCells count="5">
    <mergeCell ref="A2:E2"/>
    <mergeCell ref="A4:D4"/>
    <mergeCell ref="A6:E6"/>
    <mergeCell ref="A8:E8"/>
    <mergeCell ref="A9:E9"/>
  </mergeCells>
  <printOptions/>
  <pageMargins left="0.3937007874015748" right="0.1968503937007874" top="0.5905511811023623" bottom="0.984251968503937" header="0.5118110236220472" footer="0.5118110236220472"/>
  <pageSetup horizontalDpi="300" verticalDpi="300" orientation="portrait" paperSize="9" scale="95" r:id="rId1"/>
  <headerFooter alignWithMargins="0">
    <oddFooter xml:space="preserve">&amp;LKeltezés: 2016. 05. 17.
&amp;RP.H.________________________________&amp;U
&amp;UA vállalkozás vezetője (képviselője&amp;U)    &amp;U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Szekszárdi Víz- és Csatornamű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Ildikó</dc:creator>
  <cp:keywords/>
  <dc:description/>
  <cp:lastModifiedBy>Sikabonyine Bálint Ildikó</cp:lastModifiedBy>
  <cp:lastPrinted>2016-05-09T13:32:59Z</cp:lastPrinted>
  <dcterms:created xsi:type="dcterms:W3CDTF">2005-03-17T10:35:58Z</dcterms:created>
  <dcterms:modified xsi:type="dcterms:W3CDTF">2016-05-09T13:33:44Z</dcterms:modified>
  <cp:category/>
  <cp:version/>
  <cp:contentType/>
  <cp:contentStatus/>
</cp:coreProperties>
</file>