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760" activeTab="3"/>
  </bookViews>
  <sheets>
    <sheet name="Összesítő" sheetId="7" r:id="rId1"/>
    <sheet name="A változat" sheetId="1" r:id="rId2"/>
    <sheet name="B változat" sheetId="2" r:id="rId3"/>
    <sheet name="C változat" sheetId="3" r:id="rId4"/>
    <sheet name=" változat" sheetId="4" r:id="rId5"/>
    <sheet name=" változat-" sheetId="5" r:id="rId6"/>
    <sheet name="Munka5" sheetId="6" r:id="rId7"/>
  </sheets>
  <calcPr calcId="144525"/>
</workbook>
</file>

<file path=xl/calcChain.xml><?xml version="1.0" encoding="utf-8"?>
<calcChain xmlns="http://schemas.openxmlformats.org/spreadsheetml/2006/main">
  <c r="F19" i="3" l="1"/>
  <c r="G19" i="3" s="1"/>
  <c r="G22" i="2"/>
  <c r="G27" i="2" l="1"/>
  <c r="G26" i="1"/>
  <c r="F30" i="3"/>
  <c r="G30" i="3" s="1"/>
  <c r="G18" i="3"/>
  <c r="F16" i="3"/>
  <c r="G16" i="3" s="1"/>
  <c r="G4" i="3"/>
  <c r="F20" i="5" l="1"/>
  <c r="F20" i="4"/>
  <c r="G20" i="4" s="1"/>
  <c r="E24" i="2"/>
  <c r="F24" i="1"/>
  <c r="G24" i="1" s="1"/>
  <c r="G24" i="2" s="1"/>
  <c r="F18" i="1"/>
  <c r="G18" i="1" s="1"/>
  <c r="E15" i="5"/>
  <c r="E14" i="5"/>
  <c r="E13" i="5"/>
  <c r="E12" i="5"/>
  <c r="E11" i="5"/>
  <c r="E10" i="5"/>
  <c r="F24" i="2" l="1"/>
  <c r="G19" i="5"/>
  <c r="G20" i="5"/>
  <c r="G21" i="5"/>
  <c r="G22" i="5"/>
  <c r="G23" i="5"/>
  <c r="G24" i="5"/>
  <c r="G25" i="5"/>
  <c r="G26" i="5"/>
  <c r="G9" i="5"/>
  <c r="G8" i="5"/>
  <c r="G7" i="5"/>
  <c r="G6" i="5"/>
  <c r="G5" i="5"/>
  <c r="G4" i="5"/>
  <c r="G18" i="4"/>
  <c r="F18" i="4"/>
  <c r="E18" i="4"/>
  <c r="E17" i="4"/>
  <c r="E16" i="4"/>
  <c r="E15" i="4"/>
  <c r="E14" i="4"/>
  <c r="E13" i="4"/>
  <c r="E12" i="4"/>
  <c r="E11" i="4"/>
  <c r="E10" i="4"/>
  <c r="F9" i="4"/>
  <c r="E9" i="4"/>
  <c r="F8" i="4"/>
  <c r="E8" i="4"/>
  <c r="F7" i="4"/>
  <c r="E7" i="4"/>
  <c r="F6" i="4"/>
  <c r="E6" i="4"/>
  <c r="F5" i="4"/>
  <c r="E5" i="4"/>
  <c r="E17" i="3"/>
  <c r="E15" i="3"/>
  <c r="E14" i="3"/>
  <c r="E13" i="3"/>
  <c r="E12" i="3"/>
  <c r="E11" i="3"/>
  <c r="E10" i="3"/>
  <c r="F9" i="3"/>
  <c r="E9" i="3"/>
  <c r="G9" i="3" s="1"/>
  <c r="F8" i="3"/>
  <c r="E8" i="3"/>
  <c r="G8" i="3" s="1"/>
  <c r="F7" i="3"/>
  <c r="G7" i="3" s="1"/>
  <c r="F6" i="3"/>
  <c r="G6" i="3" s="1"/>
  <c r="F5" i="3"/>
  <c r="E5" i="3"/>
  <c r="G5" i="3" s="1"/>
  <c r="E5" i="2"/>
  <c r="F5" i="2"/>
  <c r="E6" i="2"/>
  <c r="F6" i="2"/>
  <c r="E7" i="2"/>
  <c r="F7" i="2"/>
  <c r="E8" i="2"/>
  <c r="F8" i="2"/>
  <c r="E9" i="2"/>
  <c r="F9" i="2"/>
  <c r="E10" i="2"/>
  <c r="E11" i="2"/>
  <c r="E12" i="2"/>
  <c r="E13" i="2"/>
  <c r="E14" i="2"/>
  <c r="E15" i="2"/>
  <c r="E16" i="2"/>
  <c r="E17" i="2"/>
  <c r="E18" i="2"/>
  <c r="F18" i="2"/>
  <c r="G18" i="2"/>
  <c r="F16" i="1" l="1"/>
  <c r="F17" i="1"/>
  <c r="F11" i="1"/>
  <c r="F10" i="1"/>
  <c r="G11" i="1" l="1"/>
  <c r="F11" i="5"/>
  <c r="F11" i="4"/>
  <c r="F11" i="2"/>
  <c r="F11" i="3"/>
  <c r="G10" i="1"/>
  <c r="F10" i="5"/>
  <c r="F10" i="4"/>
  <c r="F10" i="3"/>
  <c r="F10" i="2"/>
  <c r="G17" i="1"/>
  <c r="F17" i="3"/>
  <c r="F17" i="2"/>
  <c r="F17" i="4"/>
  <c r="G16" i="1"/>
  <c r="F16" i="4"/>
  <c r="F16" i="2"/>
  <c r="F15" i="1"/>
  <c r="F14" i="1"/>
  <c r="F13" i="1"/>
  <c r="G8" i="1"/>
  <c r="G6" i="1"/>
  <c r="G7" i="1"/>
  <c r="F12" i="1"/>
  <c r="G5" i="1"/>
  <c r="G9" i="1"/>
  <c r="G14" i="1"/>
  <c r="F4" i="1"/>
  <c r="G7" i="4" l="1"/>
  <c r="G7" i="2"/>
  <c r="F14" i="5"/>
  <c r="F14" i="4"/>
  <c r="F14" i="3"/>
  <c r="F14" i="2"/>
  <c r="G6" i="4"/>
  <c r="G6" i="2"/>
  <c r="G14" i="5"/>
  <c r="G14" i="3"/>
  <c r="G14" i="4"/>
  <c r="G14" i="2"/>
  <c r="G5" i="2"/>
  <c r="G5" i="4"/>
  <c r="G8" i="4"/>
  <c r="G8" i="2"/>
  <c r="G10" i="5"/>
  <c r="G10" i="3"/>
  <c r="G10" i="4"/>
  <c r="G10" i="2"/>
  <c r="G9" i="2"/>
  <c r="G9" i="4"/>
  <c r="G15" i="1"/>
  <c r="F15" i="5"/>
  <c r="F15" i="4"/>
  <c r="F15" i="2"/>
  <c r="F15" i="3"/>
  <c r="G4" i="1"/>
  <c r="G12" i="1"/>
  <c r="F12" i="5"/>
  <c r="F12" i="3"/>
  <c r="F12" i="2"/>
  <c r="F12" i="4"/>
  <c r="G13" i="1"/>
  <c r="F13" i="5"/>
  <c r="F13" i="3"/>
  <c r="F13" i="4"/>
  <c r="F13" i="2"/>
  <c r="G11" i="5"/>
  <c r="G11" i="4"/>
  <c r="G11" i="3"/>
  <c r="G11" i="2"/>
  <c r="G16" i="4"/>
  <c r="G16" i="2"/>
  <c r="G17" i="4"/>
  <c r="G17" i="3"/>
  <c r="G17" i="2"/>
  <c r="G22" i="1"/>
  <c r="C2" i="7" s="1"/>
  <c r="G22" i="3" l="1"/>
  <c r="G13" i="5"/>
  <c r="G13" i="3"/>
  <c r="G13" i="2"/>
  <c r="G13" i="4"/>
  <c r="G15" i="5"/>
  <c r="G15" i="4"/>
  <c r="G15" i="3"/>
  <c r="G15" i="2"/>
  <c r="G12" i="5"/>
  <c r="G12" i="4"/>
  <c r="G12" i="2"/>
  <c r="G12" i="3"/>
  <c r="C3" i="7"/>
  <c r="G29" i="4"/>
  <c r="G29" i="5"/>
  <c r="C4" i="7" l="1"/>
</calcChain>
</file>

<file path=xl/sharedStrings.xml><?xml version="1.0" encoding="utf-8"?>
<sst xmlns="http://schemas.openxmlformats.org/spreadsheetml/2006/main" count="189" uniqueCount="62">
  <si>
    <t>Büntetés-végrehajtási intézet megvalósításának Önkormányzatra háruló költségeinek becsült összege</t>
  </si>
  <si>
    <t>Sorsz</t>
  </si>
  <si>
    <t>Költség megnevezése</t>
  </si>
  <si>
    <t>nettó</t>
  </si>
  <si>
    <t>ÁFA</t>
  </si>
  <si>
    <t>Bruttó</t>
  </si>
  <si>
    <t>2538/1 hrsz ingatlan megvásárlása</t>
  </si>
  <si>
    <t>változási vázrajz készítés</t>
  </si>
  <si>
    <t>adás-vétel ügyvédi költség</t>
  </si>
  <si>
    <t>áram csatlakozó kábel</t>
  </si>
  <si>
    <t>ivóvíz csatlakozás</t>
  </si>
  <si>
    <t>szennyvíz csatlakozás</t>
  </si>
  <si>
    <t>gáz csatlakozás</t>
  </si>
  <si>
    <t>2015. évi kapacitás igény</t>
  </si>
  <si>
    <t>2016. évi kapacitás igény</t>
  </si>
  <si>
    <t>200 kVA</t>
  </si>
  <si>
    <t>350 m3/nap</t>
  </si>
  <si>
    <t>550 kVA</t>
  </si>
  <si>
    <t>400 m3/nap</t>
  </si>
  <si>
    <t>300 m3/nap</t>
  </si>
  <si>
    <t>tartalék</t>
  </si>
  <si>
    <t>bejegyzési illeték 6 db*6.600</t>
  </si>
  <si>
    <t>telekalakítási eljárási illeték 6db*12.000</t>
  </si>
  <si>
    <t>szakhatósági megkeresés díja</t>
  </si>
  <si>
    <t>rendezési terv módosítás</t>
  </si>
  <si>
    <t>főépítész megbízás</t>
  </si>
  <si>
    <t>vízelvezető árok nyomvonal korrekció</t>
  </si>
  <si>
    <t>középfeszültségű légvezeték kiváltás</t>
  </si>
  <si>
    <t>középnyomású gázvezeték kiváltása</t>
  </si>
  <si>
    <t>telekalakítási eljárási illeték 3db*12.000</t>
  </si>
  <si>
    <t>0131/2 hrsz ingatlanból 5 hektár megvásárlása</t>
  </si>
  <si>
    <t>bejegyzési illeték 3 db*6.600</t>
  </si>
  <si>
    <t>erdő igénybevételi járulék 2,-mFt/ha</t>
  </si>
  <si>
    <t>útépítés+csapadék</t>
  </si>
  <si>
    <t>útépítés+csapadék+víz+szennyvíz TOP</t>
  </si>
  <si>
    <t xml:space="preserve">Változat </t>
  </si>
  <si>
    <t>Műszaki tartalom</t>
  </si>
  <si>
    <t>Bruttó megvalósítási költség</t>
  </si>
  <si>
    <t>A</t>
  </si>
  <si>
    <t>B</t>
  </si>
  <si>
    <t>C</t>
  </si>
  <si>
    <t>2538/1 hrsz ingatlan megvásárlása, közmű bekötések és útépítés, közmű kiváltások</t>
  </si>
  <si>
    <t>Ingatlan vásárlása nélkül, közmű bekötések és útépítés, közmű kiváltások</t>
  </si>
  <si>
    <t>erdőfelügyelet, eljárási díj, 70,-eFt/ha</t>
  </si>
  <si>
    <t>0130/3 hrsz ingatlan megvásárlása</t>
  </si>
  <si>
    <t>gázvezeték építés</t>
  </si>
  <si>
    <t>középfeszültségű légvezeték/földkábel új építés</t>
  </si>
  <si>
    <t>termelésből való kivonás</t>
  </si>
  <si>
    <t>Minőségi osztályok</t>
  </si>
  <si>
    <t>(AK szorzószáma)</t>
  </si>
  <si>
    <t>I.</t>
  </si>
  <si>
    <t>II.</t>
  </si>
  <si>
    <t>III.</t>
  </si>
  <si>
    <t>IV.</t>
  </si>
  <si>
    <t>V.</t>
  </si>
  <si>
    <t>VI.</t>
  </si>
  <si>
    <t>VII.</t>
  </si>
  <si>
    <t>VIII.</t>
  </si>
  <si>
    <t>Legelő</t>
  </si>
  <si>
    <t>Szántó</t>
  </si>
  <si>
    <t>0130/3 hrsz ingatlan megvásárlásával</t>
  </si>
  <si>
    <t>bioaktivitás visszaállítása (6 hektár kivett terület)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</si>
</sst>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HUF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2" fillId="2" borderId="1" xfId="0" applyNumberFormat="1" applyFont="1" applyFill="1" applyBorder="1"/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5" fillId="2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3" fontId="0" fillId="0" borderId="0" xfId="0" applyNumberFormat="1"/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workbookViewId="0">
      <selection activeCell="C21" sqref="C21"/>
    </sheetView>
  </sheetViews>
  <sheetFormatPr defaultRowHeight="15" x14ac:dyDescent="0.25"/>
  <cols>
    <col min="1" max="1" width="16.140625" style="12" customWidth="1"/>
    <col min="2" max="2" width="47.7109375" style="13" customWidth="1"/>
    <col min="3" max="3" width="26" customWidth="1"/>
  </cols>
  <sheetData>
    <row r="1" spans="1:3" s="14" customFormat="1" ht="37.5" x14ac:dyDescent="0.25">
      <c r="A1" s="18" t="s">
        <v>35</v>
      </c>
      <c r="B1" s="19" t="s">
        <v>36</v>
      </c>
      <c r="C1" s="19" t="s">
        <v>37</v>
      </c>
    </row>
    <row r="2" spans="1:3" ht="56.25" x14ac:dyDescent="0.3">
      <c r="A2" s="15" t="s">
        <v>38</v>
      </c>
      <c r="B2" s="16" t="s">
        <v>41</v>
      </c>
      <c r="C2" s="17">
        <f>'A változat'!G22</f>
        <v>84522100</v>
      </c>
    </row>
    <row r="3" spans="1:3" ht="37.5" x14ac:dyDescent="0.3">
      <c r="A3" s="15" t="s">
        <v>39</v>
      </c>
      <c r="B3" s="16" t="s">
        <v>42</v>
      </c>
      <c r="C3" s="17">
        <f>'B változat'!G22</f>
        <v>68647100</v>
      </c>
    </row>
    <row r="4" spans="1:3" ht="18.75" x14ac:dyDescent="0.3">
      <c r="A4" s="15" t="s">
        <v>40</v>
      </c>
      <c r="B4" s="16" t="s">
        <v>60</v>
      </c>
      <c r="C4" s="17">
        <f>'C változat'!G22</f>
        <v>100876300</v>
      </c>
    </row>
    <row r="5" spans="1:3" ht="18.75" x14ac:dyDescent="0.3">
      <c r="A5" s="15"/>
      <c r="B5" s="16"/>
      <c r="C5" s="17"/>
    </row>
    <row r="6" spans="1:3" ht="18.75" x14ac:dyDescent="0.3">
      <c r="A6" s="15"/>
      <c r="B6" s="16"/>
      <c r="C6" s="17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activeCell="M15" sqref="M15"/>
    </sheetView>
  </sheetViews>
  <sheetFormatPr defaultRowHeight="15" x14ac:dyDescent="0.25"/>
  <cols>
    <col min="2" max="2" width="38.5703125" customWidth="1"/>
    <col min="3" max="3" width="15.85546875" customWidth="1"/>
    <col min="4" max="4" width="16.42578125" customWidth="1"/>
    <col min="5" max="5" width="15.7109375" customWidth="1"/>
    <col min="6" max="6" width="14.85546875" customWidth="1"/>
    <col min="7" max="7" width="16.140625" customWidth="1"/>
  </cols>
  <sheetData>
    <row r="1" spans="1:7" ht="64.5" customHeight="1" x14ac:dyDescent="0.45">
      <c r="A1" s="25" t="s">
        <v>0</v>
      </c>
      <c r="B1" s="25"/>
      <c r="C1" s="25"/>
      <c r="D1" s="25"/>
      <c r="E1" s="25"/>
      <c r="F1" s="25"/>
      <c r="G1" s="25"/>
    </row>
    <row r="3" spans="1:7" s="6" customFormat="1" ht="30" x14ac:dyDescent="0.25">
      <c r="A3" s="7" t="s">
        <v>1</v>
      </c>
      <c r="B3" s="7" t="s">
        <v>2</v>
      </c>
      <c r="C3" s="7" t="s">
        <v>13</v>
      </c>
      <c r="D3" s="7" t="s">
        <v>14</v>
      </c>
      <c r="E3" s="7" t="s">
        <v>3</v>
      </c>
      <c r="F3" s="7" t="s">
        <v>4</v>
      </c>
      <c r="G3" s="7" t="s">
        <v>5</v>
      </c>
    </row>
    <row r="4" spans="1:7" x14ac:dyDescent="0.25">
      <c r="A4" s="1">
        <v>1</v>
      </c>
      <c r="B4" s="2" t="s">
        <v>6</v>
      </c>
      <c r="C4" s="2"/>
      <c r="D4" s="2"/>
      <c r="E4" s="3">
        <v>12500000</v>
      </c>
      <c r="F4" s="3">
        <f>E4*0.27</f>
        <v>3375000</v>
      </c>
      <c r="G4" s="3">
        <f>SUM(E4:F4)</f>
        <v>15875000</v>
      </c>
    </row>
    <row r="5" spans="1:7" x14ac:dyDescent="0.25">
      <c r="A5" s="1">
        <v>2</v>
      </c>
      <c r="B5" s="2" t="s">
        <v>7</v>
      </c>
      <c r="C5" s="2"/>
      <c r="D5" s="2"/>
      <c r="E5" s="3">
        <v>100000</v>
      </c>
      <c r="F5" s="3"/>
      <c r="G5" s="3">
        <f t="shared" ref="G5:G15" si="0">SUM(E5:F5)</f>
        <v>100000</v>
      </c>
    </row>
    <row r="6" spans="1:7" x14ac:dyDescent="0.25">
      <c r="A6" s="1">
        <v>3</v>
      </c>
      <c r="B6" s="2" t="s">
        <v>22</v>
      </c>
      <c r="C6" s="2"/>
      <c r="D6" s="2"/>
      <c r="E6" s="3">
        <v>72000</v>
      </c>
      <c r="F6" s="3"/>
      <c r="G6" s="3">
        <f t="shared" si="0"/>
        <v>72000</v>
      </c>
    </row>
    <row r="7" spans="1:7" x14ac:dyDescent="0.25">
      <c r="A7" s="1">
        <v>4</v>
      </c>
      <c r="B7" s="2" t="s">
        <v>21</v>
      </c>
      <c r="C7" s="2"/>
      <c r="D7" s="2"/>
      <c r="E7" s="3">
        <v>39600</v>
      </c>
      <c r="F7" s="3"/>
      <c r="G7" s="3">
        <f t="shared" si="0"/>
        <v>39600</v>
      </c>
    </row>
    <row r="8" spans="1:7" x14ac:dyDescent="0.25">
      <c r="A8" s="1">
        <v>5</v>
      </c>
      <c r="B8" s="2" t="s">
        <v>23</v>
      </c>
      <c r="C8" s="2"/>
      <c r="D8" s="2"/>
      <c r="E8" s="3">
        <v>3000</v>
      </c>
      <c r="F8" s="3"/>
      <c r="G8" s="3">
        <f t="shared" si="0"/>
        <v>3000</v>
      </c>
    </row>
    <row r="9" spans="1:7" x14ac:dyDescent="0.25">
      <c r="A9" s="1">
        <v>6</v>
      </c>
      <c r="B9" s="2" t="s">
        <v>8</v>
      </c>
      <c r="C9" s="2"/>
      <c r="D9" s="2"/>
      <c r="E9" s="3">
        <v>250000</v>
      </c>
      <c r="F9" s="3"/>
      <c r="G9" s="3">
        <f t="shared" si="0"/>
        <v>250000</v>
      </c>
    </row>
    <row r="10" spans="1:7" x14ac:dyDescent="0.25">
      <c r="A10" s="1">
        <v>7</v>
      </c>
      <c r="B10" s="2" t="s">
        <v>24</v>
      </c>
      <c r="C10" s="2"/>
      <c r="D10" s="2"/>
      <c r="E10" s="3">
        <v>500000</v>
      </c>
      <c r="F10" s="3">
        <f t="shared" ref="F10:F15" si="1">E10*0.27</f>
        <v>135000</v>
      </c>
      <c r="G10" s="3">
        <f t="shared" si="0"/>
        <v>635000</v>
      </c>
    </row>
    <row r="11" spans="1:7" x14ac:dyDescent="0.25">
      <c r="A11" s="1">
        <v>8</v>
      </c>
      <c r="B11" s="2" t="s">
        <v>25</v>
      </c>
      <c r="C11" s="2"/>
      <c r="D11" s="2"/>
      <c r="E11" s="3">
        <v>250000</v>
      </c>
      <c r="F11" s="3">
        <f t="shared" si="1"/>
        <v>67500</v>
      </c>
      <c r="G11" s="3">
        <f t="shared" si="0"/>
        <v>317500</v>
      </c>
    </row>
    <row r="12" spans="1:7" x14ac:dyDescent="0.25">
      <c r="A12" s="1">
        <v>9</v>
      </c>
      <c r="B12" s="2" t="s">
        <v>9</v>
      </c>
      <c r="C12" s="1" t="s">
        <v>15</v>
      </c>
      <c r="D12" s="1" t="s">
        <v>17</v>
      </c>
      <c r="E12" s="3">
        <v>8000000</v>
      </c>
      <c r="F12" s="3">
        <f t="shared" si="1"/>
        <v>2160000</v>
      </c>
      <c r="G12" s="3">
        <f t="shared" si="0"/>
        <v>10160000</v>
      </c>
    </row>
    <row r="13" spans="1:7" x14ac:dyDescent="0.25">
      <c r="A13" s="1">
        <v>10</v>
      </c>
      <c r="B13" s="2" t="s">
        <v>10</v>
      </c>
      <c r="C13" s="5" t="s">
        <v>16</v>
      </c>
      <c r="D13" s="5" t="s">
        <v>18</v>
      </c>
      <c r="E13" s="3">
        <v>500000</v>
      </c>
      <c r="F13" s="3">
        <f t="shared" si="1"/>
        <v>135000</v>
      </c>
      <c r="G13" s="3">
        <f t="shared" si="0"/>
        <v>635000</v>
      </c>
    </row>
    <row r="14" spans="1:7" x14ac:dyDescent="0.25">
      <c r="A14" s="1">
        <v>11</v>
      </c>
      <c r="B14" s="2" t="s">
        <v>11</v>
      </c>
      <c r="C14" s="5" t="s">
        <v>16</v>
      </c>
      <c r="D14" s="5" t="s">
        <v>18</v>
      </c>
      <c r="E14" s="3">
        <v>10000000</v>
      </c>
      <c r="F14" s="3">
        <f t="shared" si="1"/>
        <v>2700000</v>
      </c>
      <c r="G14" s="3">
        <f t="shared" si="0"/>
        <v>12700000</v>
      </c>
    </row>
    <row r="15" spans="1:7" x14ac:dyDescent="0.25">
      <c r="A15" s="1">
        <v>12</v>
      </c>
      <c r="B15" s="2" t="s">
        <v>12</v>
      </c>
      <c r="C15" s="5" t="s">
        <v>16</v>
      </c>
      <c r="D15" s="5" t="s">
        <v>19</v>
      </c>
      <c r="E15" s="3">
        <v>10000000</v>
      </c>
      <c r="F15" s="3">
        <f t="shared" si="1"/>
        <v>2700000</v>
      </c>
      <c r="G15" s="3">
        <f t="shared" si="0"/>
        <v>12700000</v>
      </c>
    </row>
    <row r="16" spans="1:7" x14ac:dyDescent="0.25">
      <c r="A16" s="1">
        <v>13</v>
      </c>
      <c r="B16" s="2" t="s">
        <v>26</v>
      </c>
      <c r="C16" s="5"/>
      <c r="D16" s="5"/>
      <c r="E16" s="3">
        <v>2500000</v>
      </c>
      <c r="F16" s="3">
        <f t="shared" ref="F16:F18" si="2">E16*0.27</f>
        <v>675000</v>
      </c>
      <c r="G16" s="3">
        <f t="shared" ref="G16:G18" si="3">SUM(E16:F16)</f>
        <v>3175000</v>
      </c>
    </row>
    <row r="17" spans="1:7" x14ac:dyDescent="0.25">
      <c r="A17" s="1">
        <v>14</v>
      </c>
      <c r="B17" s="2" t="s">
        <v>27</v>
      </c>
      <c r="C17" s="2"/>
      <c r="D17" s="2"/>
      <c r="E17" s="3">
        <v>6000000</v>
      </c>
      <c r="F17" s="3">
        <f t="shared" si="2"/>
        <v>1620000</v>
      </c>
      <c r="G17" s="3">
        <f t="shared" si="3"/>
        <v>7620000</v>
      </c>
    </row>
    <row r="18" spans="1:7" x14ac:dyDescent="0.25">
      <c r="A18" s="10">
        <v>15</v>
      </c>
      <c r="B18" s="11" t="s">
        <v>28</v>
      </c>
      <c r="C18" s="2"/>
      <c r="D18" s="2"/>
      <c r="E18" s="3">
        <v>12000000</v>
      </c>
      <c r="F18" s="3">
        <f t="shared" si="2"/>
        <v>3240000</v>
      </c>
      <c r="G18" s="3">
        <f t="shared" si="3"/>
        <v>15240000</v>
      </c>
    </row>
    <row r="19" spans="1:7" x14ac:dyDescent="0.25">
      <c r="A19" s="1">
        <v>16</v>
      </c>
      <c r="B19" s="11"/>
      <c r="C19" s="2"/>
      <c r="D19" s="2"/>
      <c r="E19" s="3"/>
      <c r="F19" s="3"/>
      <c r="G19" s="3"/>
    </row>
    <row r="20" spans="1:7" x14ac:dyDescent="0.25">
      <c r="A20" s="10">
        <v>17</v>
      </c>
      <c r="B20" s="11"/>
      <c r="C20" s="2"/>
      <c r="D20" s="2"/>
      <c r="E20" s="3"/>
      <c r="F20" s="3"/>
      <c r="G20" s="3"/>
    </row>
    <row r="21" spans="1:7" x14ac:dyDescent="0.25">
      <c r="A21" s="1">
        <v>18</v>
      </c>
      <c r="B21" s="8" t="s">
        <v>20</v>
      </c>
      <c r="C21" s="2"/>
      <c r="D21" s="2"/>
      <c r="E21" s="2"/>
      <c r="F21" s="2"/>
      <c r="G21" s="9">
        <v>5000000</v>
      </c>
    </row>
    <row r="22" spans="1:7" x14ac:dyDescent="0.25">
      <c r="G22" s="4">
        <f>SUM(G4:G21)</f>
        <v>84522100</v>
      </c>
    </row>
    <row r="24" spans="1:7" x14ac:dyDescent="0.25">
      <c r="B24" s="11" t="s">
        <v>33</v>
      </c>
      <c r="C24" s="2"/>
      <c r="D24" s="2"/>
      <c r="E24" s="3">
        <v>57000000</v>
      </c>
      <c r="F24" s="3">
        <f>E24*0.27</f>
        <v>15390000.000000002</v>
      </c>
      <c r="G24" s="3">
        <f>SUM(E24:F24)</f>
        <v>72390000</v>
      </c>
    </row>
    <row r="26" spans="1:7" x14ac:dyDescent="0.25">
      <c r="G26" s="20">
        <f>SUM(G22:G25)</f>
        <v>156912100</v>
      </c>
    </row>
  </sheetData>
  <mergeCells count="1">
    <mergeCell ref="A1:G1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G27" sqref="G27"/>
    </sheetView>
  </sheetViews>
  <sheetFormatPr defaultRowHeight="15" x14ac:dyDescent="0.25"/>
  <cols>
    <col min="2" max="2" width="38.5703125" customWidth="1"/>
    <col min="3" max="3" width="15.85546875" customWidth="1"/>
    <col min="4" max="4" width="16.42578125" customWidth="1"/>
    <col min="5" max="5" width="15.7109375" customWidth="1"/>
    <col min="6" max="6" width="14.85546875" customWidth="1"/>
    <col min="7" max="7" width="16.140625" customWidth="1"/>
  </cols>
  <sheetData>
    <row r="1" spans="1:7" ht="64.5" customHeight="1" x14ac:dyDescent="0.45">
      <c r="A1" s="25" t="s">
        <v>0</v>
      </c>
      <c r="B1" s="25"/>
      <c r="C1" s="25"/>
      <c r="D1" s="25"/>
      <c r="E1" s="25"/>
      <c r="F1" s="25"/>
      <c r="G1" s="25"/>
    </row>
    <row r="3" spans="1:7" s="6" customFormat="1" ht="30" x14ac:dyDescent="0.25">
      <c r="A3" s="7" t="s">
        <v>1</v>
      </c>
      <c r="B3" s="7" t="s">
        <v>2</v>
      </c>
      <c r="C3" s="7" t="s">
        <v>13</v>
      </c>
      <c r="D3" s="7" t="s">
        <v>14</v>
      </c>
      <c r="E3" s="7" t="s">
        <v>3</v>
      </c>
      <c r="F3" s="7" t="s">
        <v>4</v>
      </c>
      <c r="G3" s="7" t="s">
        <v>5</v>
      </c>
    </row>
    <row r="4" spans="1:7" x14ac:dyDescent="0.25">
      <c r="A4" s="1">
        <v>1</v>
      </c>
      <c r="B4" s="2" t="s">
        <v>6</v>
      </c>
      <c r="C4" s="2"/>
      <c r="D4" s="2"/>
      <c r="E4" s="3"/>
      <c r="F4" s="3"/>
      <c r="G4" s="3"/>
    </row>
    <row r="5" spans="1:7" x14ac:dyDescent="0.25">
      <c r="A5" s="1">
        <v>2</v>
      </c>
      <c r="B5" s="2" t="s">
        <v>7</v>
      </c>
      <c r="C5" s="2"/>
      <c r="D5" s="2"/>
      <c r="E5" s="3">
        <f>'A változat'!E5</f>
        <v>100000</v>
      </c>
      <c r="F5" s="3">
        <f>'A változat'!F5</f>
        <v>0</v>
      </c>
      <c r="G5" s="3">
        <f>'A változat'!G5</f>
        <v>100000</v>
      </c>
    </row>
    <row r="6" spans="1:7" x14ac:dyDescent="0.25">
      <c r="A6" s="1">
        <v>3</v>
      </c>
      <c r="B6" s="2" t="s">
        <v>22</v>
      </c>
      <c r="C6" s="2"/>
      <c r="D6" s="2"/>
      <c r="E6" s="3">
        <f>'A változat'!E6</f>
        <v>72000</v>
      </c>
      <c r="F6" s="3">
        <f>'A változat'!F6</f>
        <v>0</v>
      </c>
      <c r="G6" s="3">
        <f>'A változat'!G6</f>
        <v>72000</v>
      </c>
    </row>
    <row r="7" spans="1:7" x14ac:dyDescent="0.25">
      <c r="A7" s="1">
        <v>4</v>
      </c>
      <c r="B7" s="2" t="s">
        <v>21</v>
      </c>
      <c r="C7" s="2"/>
      <c r="D7" s="2"/>
      <c r="E7" s="3">
        <f>'A változat'!E7</f>
        <v>39600</v>
      </c>
      <c r="F7" s="3">
        <f>'A változat'!F7</f>
        <v>0</v>
      </c>
      <c r="G7" s="3">
        <f>'A változat'!G7</f>
        <v>39600</v>
      </c>
    </row>
    <row r="8" spans="1:7" x14ac:dyDescent="0.25">
      <c r="A8" s="1">
        <v>5</v>
      </c>
      <c r="B8" s="2" t="s">
        <v>23</v>
      </c>
      <c r="C8" s="2"/>
      <c r="D8" s="2"/>
      <c r="E8" s="3">
        <f>'A változat'!E8</f>
        <v>3000</v>
      </c>
      <c r="F8" s="3">
        <f>'A változat'!F8</f>
        <v>0</v>
      </c>
      <c r="G8" s="3">
        <f>'A változat'!G8</f>
        <v>3000</v>
      </c>
    </row>
    <row r="9" spans="1:7" x14ac:dyDescent="0.25">
      <c r="A9" s="1">
        <v>6</v>
      </c>
      <c r="B9" s="2" t="s">
        <v>8</v>
      </c>
      <c r="C9" s="2"/>
      <c r="D9" s="2"/>
      <c r="E9" s="3">
        <f>'A változat'!E9</f>
        <v>250000</v>
      </c>
      <c r="F9" s="3">
        <f>'A változat'!F9</f>
        <v>0</v>
      </c>
      <c r="G9" s="3">
        <f>'A változat'!G9</f>
        <v>250000</v>
      </c>
    </row>
    <row r="10" spans="1:7" x14ac:dyDescent="0.25">
      <c r="A10" s="1">
        <v>7</v>
      </c>
      <c r="B10" s="2" t="s">
        <v>24</v>
      </c>
      <c r="C10" s="2"/>
      <c r="D10" s="2"/>
      <c r="E10" s="3">
        <f>'A változat'!E10</f>
        <v>500000</v>
      </c>
      <c r="F10" s="3">
        <f>'A változat'!F10</f>
        <v>135000</v>
      </c>
      <c r="G10" s="3">
        <f>'A változat'!G10</f>
        <v>635000</v>
      </c>
    </row>
    <row r="11" spans="1:7" x14ac:dyDescent="0.25">
      <c r="A11" s="1">
        <v>8</v>
      </c>
      <c r="B11" s="2" t="s">
        <v>25</v>
      </c>
      <c r="C11" s="2"/>
      <c r="D11" s="2"/>
      <c r="E11" s="3">
        <f>'A változat'!E11</f>
        <v>250000</v>
      </c>
      <c r="F11" s="3">
        <f>'A változat'!F11</f>
        <v>67500</v>
      </c>
      <c r="G11" s="3">
        <f>'A változat'!G11</f>
        <v>317500</v>
      </c>
    </row>
    <row r="12" spans="1:7" x14ac:dyDescent="0.25">
      <c r="A12" s="1">
        <v>9</v>
      </c>
      <c r="B12" s="2" t="s">
        <v>9</v>
      </c>
      <c r="C12" s="1" t="s">
        <v>15</v>
      </c>
      <c r="D12" s="1" t="s">
        <v>17</v>
      </c>
      <c r="E12" s="3">
        <f>'A változat'!E12</f>
        <v>8000000</v>
      </c>
      <c r="F12" s="3">
        <f>'A változat'!F12</f>
        <v>2160000</v>
      </c>
      <c r="G12" s="3">
        <f>'A változat'!G12</f>
        <v>10160000</v>
      </c>
    </row>
    <row r="13" spans="1:7" x14ac:dyDescent="0.25">
      <c r="A13" s="1">
        <v>10</v>
      </c>
      <c r="B13" s="2" t="s">
        <v>10</v>
      </c>
      <c r="C13" s="5" t="s">
        <v>16</v>
      </c>
      <c r="D13" s="5" t="s">
        <v>18</v>
      </c>
      <c r="E13" s="3">
        <f>'A változat'!E13</f>
        <v>500000</v>
      </c>
      <c r="F13" s="3">
        <f>'A változat'!F13</f>
        <v>135000</v>
      </c>
      <c r="G13" s="3">
        <f>'A változat'!G13</f>
        <v>635000</v>
      </c>
    </row>
    <row r="14" spans="1:7" x14ac:dyDescent="0.25">
      <c r="A14" s="1">
        <v>11</v>
      </c>
      <c r="B14" s="2" t="s">
        <v>11</v>
      </c>
      <c r="C14" s="5" t="s">
        <v>16</v>
      </c>
      <c r="D14" s="5" t="s">
        <v>18</v>
      </c>
      <c r="E14" s="3">
        <f>'A változat'!E14</f>
        <v>10000000</v>
      </c>
      <c r="F14" s="3">
        <f>'A változat'!F14</f>
        <v>2700000</v>
      </c>
      <c r="G14" s="3">
        <f>'A változat'!G14</f>
        <v>12700000</v>
      </c>
    </row>
    <row r="15" spans="1:7" x14ac:dyDescent="0.25">
      <c r="A15" s="1">
        <v>12</v>
      </c>
      <c r="B15" s="2" t="s">
        <v>12</v>
      </c>
      <c r="C15" s="5" t="s">
        <v>16</v>
      </c>
      <c r="D15" s="5" t="s">
        <v>19</v>
      </c>
      <c r="E15" s="3">
        <f>'A változat'!E15</f>
        <v>10000000</v>
      </c>
      <c r="F15" s="3">
        <f>'A változat'!F15</f>
        <v>2700000</v>
      </c>
      <c r="G15" s="3">
        <f>'A változat'!G15</f>
        <v>12700000</v>
      </c>
    </row>
    <row r="16" spans="1:7" x14ac:dyDescent="0.25">
      <c r="A16" s="1">
        <v>13</v>
      </c>
      <c r="B16" s="2" t="s">
        <v>26</v>
      </c>
      <c r="C16" s="5"/>
      <c r="D16" s="5"/>
      <c r="E16" s="3">
        <f>'A változat'!E16</f>
        <v>2500000</v>
      </c>
      <c r="F16" s="3">
        <f>'A változat'!F16</f>
        <v>675000</v>
      </c>
      <c r="G16" s="3">
        <f>'A változat'!G16</f>
        <v>3175000</v>
      </c>
    </row>
    <row r="17" spans="1:7" x14ac:dyDescent="0.25">
      <c r="A17" s="1">
        <v>14</v>
      </c>
      <c r="B17" s="2" t="s">
        <v>27</v>
      </c>
      <c r="C17" s="2"/>
      <c r="D17" s="2"/>
      <c r="E17" s="3">
        <f>'A változat'!E17</f>
        <v>6000000</v>
      </c>
      <c r="F17" s="3">
        <f>'A változat'!F17</f>
        <v>1620000</v>
      </c>
      <c r="G17" s="3">
        <f>'A változat'!G17</f>
        <v>7620000</v>
      </c>
    </row>
    <row r="18" spans="1:7" x14ac:dyDescent="0.25">
      <c r="A18" s="10">
        <v>15</v>
      </c>
      <c r="B18" s="11" t="s">
        <v>28</v>
      </c>
      <c r="C18" s="2"/>
      <c r="D18" s="2"/>
      <c r="E18" s="3">
        <f>'A változat'!E18</f>
        <v>12000000</v>
      </c>
      <c r="F18" s="3">
        <f>'A változat'!F18</f>
        <v>3240000</v>
      </c>
      <c r="G18" s="3">
        <f>'A változat'!G18</f>
        <v>15240000</v>
      </c>
    </row>
    <row r="19" spans="1:7" x14ac:dyDescent="0.25">
      <c r="A19" s="1">
        <v>16</v>
      </c>
      <c r="B19" s="11"/>
      <c r="C19" s="2"/>
      <c r="D19" s="2"/>
      <c r="E19" s="3"/>
      <c r="F19" s="3"/>
      <c r="G19" s="3"/>
    </row>
    <row r="20" spans="1:7" x14ac:dyDescent="0.25">
      <c r="A20" s="10">
        <v>17</v>
      </c>
      <c r="B20" s="11"/>
      <c r="C20" s="2"/>
      <c r="D20" s="2"/>
      <c r="E20" s="3"/>
      <c r="F20" s="3"/>
      <c r="G20" s="3"/>
    </row>
    <row r="21" spans="1:7" x14ac:dyDescent="0.25">
      <c r="A21" s="1">
        <v>18</v>
      </c>
      <c r="B21" s="8" t="s">
        <v>20</v>
      </c>
      <c r="C21" s="2"/>
      <c r="D21" s="2"/>
      <c r="E21" s="2"/>
      <c r="F21" s="2"/>
      <c r="G21" s="9">
        <v>5000000</v>
      </c>
    </row>
    <row r="22" spans="1:7" x14ac:dyDescent="0.25">
      <c r="G22" s="4">
        <f>SUM(G4:G21)</f>
        <v>68647100</v>
      </c>
    </row>
    <row r="24" spans="1:7" x14ac:dyDescent="0.25">
      <c r="A24" s="1"/>
      <c r="B24" s="11" t="s">
        <v>33</v>
      </c>
      <c r="C24" s="2"/>
      <c r="D24" s="2"/>
      <c r="E24" s="3">
        <f>'A változat'!E24</f>
        <v>57000000</v>
      </c>
      <c r="F24" s="3">
        <f>'A változat'!F24</f>
        <v>15390000.000000002</v>
      </c>
      <c r="G24" s="3">
        <f>'A változat'!G24</f>
        <v>72390000</v>
      </c>
    </row>
    <row r="27" spans="1:7" x14ac:dyDescent="0.25">
      <c r="G27" s="20">
        <f>SUM(G22:G26)</f>
        <v>141037100</v>
      </c>
    </row>
  </sheetData>
  <mergeCells count="1">
    <mergeCell ref="A1:G1"/>
  </mergeCells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topLeftCell="A3" workbookViewId="0">
      <selection activeCell="H19" sqref="H19"/>
    </sheetView>
  </sheetViews>
  <sheetFormatPr defaultRowHeight="15" x14ac:dyDescent="0.25"/>
  <cols>
    <col min="2" max="2" width="44.140625" customWidth="1"/>
    <col min="3" max="3" width="15.85546875" customWidth="1"/>
    <col min="4" max="4" width="16.42578125" customWidth="1"/>
    <col min="5" max="5" width="15.7109375" customWidth="1"/>
    <col min="6" max="6" width="14.85546875" customWidth="1"/>
    <col min="7" max="7" width="16.140625" customWidth="1"/>
  </cols>
  <sheetData>
    <row r="1" spans="1:8" ht="64.5" customHeight="1" x14ac:dyDescent="0.45">
      <c r="A1" s="25" t="s">
        <v>0</v>
      </c>
      <c r="B1" s="25"/>
      <c r="C1" s="25"/>
      <c r="D1" s="25"/>
      <c r="E1" s="25"/>
      <c r="F1" s="25"/>
      <c r="G1" s="25"/>
    </row>
    <row r="3" spans="1:8" s="6" customFormat="1" ht="30" x14ac:dyDescent="0.25">
      <c r="A3" s="7" t="s">
        <v>1</v>
      </c>
      <c r="B3" s="7" t="s">
        <v>2</v>
      </c>
      <c r="C3" s="7" t="s">
        <v>13</v>
      </c>
      <c r="D3" s="7" t="s">
        <v>14</v>
      </c>
      <c r="E3" s="7" t="s">
        <v>3</v>
      </c>
      <c r="F3" s="7" t="s">
        <v>4</v>
      </c>
      <c r="G3" s="7" t="s">
        <v>5</v>
      </c>
    </row>
    <row r="4" spans="1:8" x14ac:dyDescent="0.25">
      <c r="A4" s="1">
        <v>1</v>
      </c>
      <c r="B4" s="2" t="s">
        <v>44</v>
      </c>
      <c r="C4" s="2"/>
      <c r="D4" s="2"/>
      <c r="E4" s="3">
        <v>25000000</v>
      </c>
      <c r="F4" s="3"/>
      <c r="G4" s="3">
        <f>E4+F4</f>
        <v>25000000</v>
      </c>
    </row>
    <row r="5" spans="1:8" x14ac:dyDescent="0.25">
      <c r="A5" s="1">
        <v>2</v>
      </c>
      <c r="B5" s="2" t="s">
        <v>7</v>
      </c>
      <c r="C5" s="2"/>
      <c r="D5" s="2"/>
      <c r="E5" s="3">
        <f>'A változat'!E5</f>
        <v>100000</v>
      </c>
      <c r="F5" s="3">
        <f>'A változat'!F5</f>
        <v>0</v>
      </c>
      <c r="G5" s="3">
        <f t="shared" ref="G5:G9" si="0">E5+F5</f>
        <v>100000</v>
      </c>
    </row>
    <row r="6" spans="1:8" x14ac:dyDescent="0.25">
      <c r="A6" s="1">
        <v>3</v>
      </c>
      <c r="B6" s="2" t="s">
        <v>29</v>
      </c>
      <c r="C6" s="2"/>
      <c r="D6" s="2"/>
      <c r="E6" s="3">
        <v>36000</v>
      </c>
      <c r="F6" s="3">
        <f>'A változat'!F6</f>
        <v>0</v>
      </c>
      <c r="G6" s="3">
        <f t="shared" si="0"/>
        <v>36000</v>
      </c>
    </row>
    <row r="7" spans="1:8" x14ac:dyDescent="0.25">
      <c r="A7" s="1">
        <v>4</v>
      </c>
      <c r="B7" s="2" t="s">
        <v>31</v>
      </c>
      <c r="C7" s="2"/>
      <c r="D7" s="2"/>
      <c r="E7" s="3">
        <v>19800</v>
      </c>
      <c r="F7" s="3">
        <f>'A változat'!F7</f>
        <v>0</v>
      </c>
      <c r="G7" s="3">
        <f t="shared" si="0"/>
        <v>19800</v>
      </c>
    </row>
    <row r="8" spans="1:8" x14ac:dyDescent="0.25">
      <c r="A8" s="1">
        <v>5</v>
      </c>
      <c r="B8" s="2" t="s">
        <v>23</v>
      </c>
      <c r="C8" s="2"/>
      <c r="D8" s="2"/>
      <c r="E8" s="3">
        <f>'A változat'!E8</f>
        <v>3000</v>
      </c>
      <c r="F8" s="3">
        <f>'A változat'!F8</f>
        <v>0</v>
      </c>
      <c r="G8" s="3">
        <f t="shared" si="0"/>
        <v>3000</v>
      </c>
    </row>
    <row r="9" spans="1:8" x14ac:dyDescent="0.25">
      <c r="A9" s="1">
        <v>6</v>
      </c>
      <c r="B9" s="2" t="s">
        <v>8</v>
      </c>
      <c r="C9" s="2"/>
      <c r="D9" s="2"/>
      <c r="E9" s="3">
        <f>'A változat'!E9</f>
        <v>250000</v>
      </c>
      <c r="F9" s="3">
        <f>'A változat'!F9</f>
        <v>0</v>
      </c>
      <c r="G9" s="3">
        <f t="shared" si="0"/>
        <v>250000</v>
      </c>
    </row>
    <row r="10" spans="1:8" x14ac:dyDescent="0.25">
      <c r="A10" s="1">
        <v>7</v>
      </c>
      <c r="B10" s="2" t="s">
        <v>24</v>
      </c>
      <c r="C10" s="2"/>
      <c r="D10" s="2"/>
      <c r="E10" s="3">
        <f>'A változat'!E10</f>
        <v>500000</v>
      </c>
      <c r="F10" s="3">
        <f>'A változat'!F10</f>
        <v>135000</v>
      </c>
      <c r="G10" s="3">
        <f>'A változat'!G10</f>
        <v>635000</v>
      </c>
    </row>
    <row r="11" spans="1:8" x14ac:dyDescent="0.25">
      <c r="A11" s="1">
        <v>8</v>
      </c>
      <c r="B11" s="2" t="s">
        <v>25</v>
      </c>
      <c r="C11" s="2"/>
      <c r="D11" s="2"/>
      <c r="E11" s="3">
        <f>'A változat'!E11</f>
        <v>250000</v>
      </c>
      <c r="F11" s="3">
        <f>'A változat'!F11</f>
        <v>67500</v>
      </c>
      <c r="G11" s="3">
        <f>'A változat'!G11</f>
        <v>317500</v>
      </c>
    </row>
    <row r="12" spans="1:8" x14ac:dyDescent="0.25">
      <c r="A12" s="1">
        <v>9</v>
      </c>
      <c r="B12" s="2" t="s">
        <v>9</v>
      </c>
      <c r="C12" s="1" t="s">
        <v>15</v>
      </c>
      <c r="D12" s="1" t="s">
        <v>17</v>
      </c>
      <c r="E12" s="3">
        <f>'A változat'!E12</f>
        <v>8000000</v>
      </c>
      <c r="F12" s="3">
        <f>'A változat'!F12</f>
        <v>2160000</v>
      </c>
      <c r="G12" s="3">
        <f>'A változat'!G12</f>
        <v>10160000</v>
      </c>
    </row>
    <row r="13" spans="1:8" x14ac:dyDescent="0.25">
      <c r="A13" s="1">
        <v>10</v>
      </c>
      <c r="B13" s="2" t="s">
        <v>10</v>
      </c>
      <c r="C13" s="5" t="s">
        <v>16</v>
      </c>
      <c r="D13" s="5" t="s">
        <v>18</v>
      </c>
      <c r="E13" s="3">
        <f>'A változat'!E13</f>
        <v>500000</v>
      </c>
      <c r="F13" s="3">
        <f>'A változat'!F13</f>
        <v>135000</v>
      </c>
      <c r="G13" s="3">
        <f>'A változat'!G13</f>
        <v>635000</v>
      </c>
    </row>
    <row r="14" spans="1:8" x14ac:dyDescent="0.25">
      <c r="A14" s="1">
        <v>11</v>
      </c>
      <c r="B14" s="2" t="s">
        <v>11</v>
      </c>
      <c r="C14" s="5" t="s">
        <v>16</v>
      </c>
      <c r="D14" s="5" t="s">
        <v>18</v>
      </c>
      <c r="E14" s="3">
        <f>'A változat'!E14</f>
        <v>10000000</v>
      </c>
      <c r="F14" s="3">
        <f>'A változat'!F14</f>
        <v>2700000</v>
      </c>
      <c r="G14" s="3">
        <f>'A változat'!G14</f>
        <v>12700000</v>
      </c>
    </row>
    <row r="15" spans="1:8" x14ac:dyDescent="0.25">
      <c r="A15" s="1">
        <v>12</v>
      </c>
      <c r="B15" s="2" t="s">
        <v>12</v>
      </c>
      <c r="C15" s="5" t="s">
        <v>16</v>
      </c>
      <c r="D15" s="5" t="s">
        <v>19</v>
      </c>
      <c r="E15" s="3">
        <f>'A változat'!E15</f>
        <v>10000000</v>
      </c>
      <c r="F15" s="3">
        <f>'A változat'!F15</f>
        <v>2700000</v>
      </c>
      <c r="G15" s="3">
        <f>'A változat'!G15</f>
        <v>12700000</v>
      </c>
    </row>
    <row r="16" spans="1:8" x14ac:dyDescent="0.25">
      <c r="A16" s="1">
        <v>13</v>
      </c>
      <c r="B16" s="2" t="s">
        <v>45</v>
      </c>
      <c r="C16" s="5"/>
      <c r="D16" s="5"/>
      <c r="E16" s="3">
        <v>10000000</v>
      </c>
      <c r="F16" s="3">
        <f>E16*0.27</f>
        <v>2700000</v>
      </c>
      <c r="G16" s="3">
        <f>SUM(E16:F16)</f>
        <v>12700000</v>
      </c>
      <c r="H16" s="20"/>
    </row>
    <row r="17" spans="1:9" x14ac:dyDescent="0.25">
      <c r="A17" s="1">
        <v>14</v>
      </c>
      <c r="B17" s="2" t="s">
        <v>46</v>
      </c>
      <c r="C17" s="2"/>
      <c r="D17" s="2"/>
      <c r="E17" s="3">
        <f>'A változat'!E17</f>
        <v>6000000</v>
      </c>
      <c r="F17" s="3">
        <f>'A változat'!F17</f>
        <v>1620000</v>
      </c>
      <c r="G17" s="3">
        <f>'A változat'!G17</f>
        <v>7620000</v>
      </c>
    </row>
    <row r="18" spans="1:9" x14ac:dyDescent="0.25">
      <c r="A18" s="10">
        <v>15</v>
      </c>
      <c r="B18" s="11" t="s">
        <v>47</v>
      </c>
      <c r="C18" s="2"/>
      <c r="D18" s="2"/>
      <c r="E18" s="3">
        <v>13000000</v>
      </c>
      <c r="F18" s="3"/>
      <c r="G18" s="3">
        <f>SUM(E18:F18)</f>
        <v>13000000</v>
      </c>
    </row>
    <row r="19" spans="1:9" x14ac:dyDescent="0.25">
      <c r="A19" s="1">
        <v>16</v>
      </c>
      <c r="B19" s="11" t="s">
        <v>61</v>
      </c>
      <c r="C19" s="2"/>
      <c r="D19" s="2"/>
      <c r="E19" s="3"/>
      <c r="F19" s="3">
        <f>E19*0.27</f>
        <v>0</v>
      </c>
      <c r="G19" s="3">
        <f>SUM(E19:F19)</f>
        <v>0</v>
      </c>
      <c r="H19">
        <v>7620000</v>
      </c>
      <c r="I19">
        <v>2017</v>
      </c>
    </row>
    <row r="20" spans="1:9" x14ac:dyDescent="0.25">
      <c r="A20" s="10">
        <v>17</v>
      </c>
      <c r="B20" s="11"/>
      <c r="C20" s="2"/>
      <c r="D20" s="2"/>
      <c r="E20" s="3"/>
      <c r="F20" s="3"/>
      <c r="G20" s="3"/>
    </row>
    <row r="21" spans="1:9" x14ac:dyDescent="0.25">
      <c r="A21" s="1">
        <v>18</v>
      </c>
      <c r="B21" s="8" t="s">
        <v>20</v>
      </c>
      <c r="C21" s="2"/>
      <c r="D21" s="2"/>
      <c r="E21" s="2"/>
      <c r="F21" s="2"/>
      <c r="G21" s="9">
        <v>5000000</v>
      </c>
    </row>
    <row r="22" spans="1:9" x14ac:dyDescent="0.25">
      <c r="G22" s="4">
        <f>SUM(G4:G21)</f>
        <v>100876300</v>
      </c>
    </row>
    <row r="27" spans="1:9" ht="30" x14ac:dyDescent="0.25">
      <c r="B27" s="21" t="s">
        <v>48</v>
      </c>
      <c r="C27" s="21" t="s">
        <v>49</v>
      </c>
      <c r="D27" s="24" t="s">
        <v>58</v>
      </c>
      <c r="E27" s="24" t="s">
        <v>59</v>
      </c>
    </row>
    <row r="28" spans="1:9" x14ac:dyDescent="0.25">
      <c r="B28" s="21" t="s">
        <v>50</v>
      </c>
      <c r="C28" s="23">
        <v>184000</v>
      </c>
      <c r="D28" s="21"/>
    </row>
    <row r="29" spans="1:9" x14ac:dyDescent="0.25">
      <c r="B29" s="21" t="s">
        <v>51</v>
      </c>
      <c r="C29" s="23">
        <v>152000</v>
      </c>
      <c r="D29" s="21"/>
    </row>
    <row r="30" spans="1:9" x14ac:dyDescent="0.25">
      <c r="B30" s="21" t="s">
        <v>52</v>
      </c>
      <c r="C30" s="23">
        <v>120000</v>
      </c>
      <c r="D30" s="21">
        <v>48.96</v>
      </c>
      <c r="E30">
        <v>110</v>
      </c>
      <c r="F30">
        <f>SUM(D30:E30)</f>
        <v>158.96</v>
      </c>
      <c r="G30" s="22">
        <f>C30*F30</f>
        <v>19075200</v>
      </c>
    </row>
    <row r="31" spans="1:9" x14ac:dyDescent="0.25">
      <c r="B31" s="21" t="s">
        <v>53</v>
      </c>
      <c r="C31" s="23">
        <v>88000</v>
      </c>
      <c r="D31" s="21"/>
    </row>
    <row r="32" spans="1:9" x14ac:dyDescent="0.25">
      <c r="B32" s="21" t="s">
        <v>54</v>
      </c>
      <c r="C32" s="23">
        <v>56000</v>
      </c>
      <c r="D32" s="21"/>
    </row>
    <row r="33" spans="2:4" x14ac:dyDescent="0.25">
      <c r="B33" s="21" t="s">
        <v>55</v>
      </c>
      <c r="C33" s="23">
        <v>35000</v>
      </c>
      <c r="D33" s="21"/>
    </row>
    <row r="34" spans="2:4" x14ac:dyDescent="0.25">
      <c r="B34" s="21" t="s">
        <v>56</v>
      </c>
      <c r="C34" s="23">
        <v>20000</v>
      </c>
      <c r="D34" s="21"/>
    </row>
    <row r="35" spans="2:4" x14ac:dyDescent="0.25">
      <c r="B35" s="21" t="s">
        <v>57</v>
      </c>
      <c r="C35" s="21">
        <v>4000</v>
      </c>
    </row>
  </sheetData>
  <mergeCells count="1">
    <mergeCell ref="A1:G1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D33" sqref="D33"/>
    </sheetView>
  </sheetViews>
  <sheetFormatPr defaultRowHeight="15" x14ac:dyDescent="0.25"/>
  <cols>
    <col min="2" max="2" width="38.5703125" customWidth="1"/>
    <col min="3" max="3" width="15.85546875" customWidth="1"/>
    <col min="4" max="4" width="16.42578125" customWidth="1"/>
    <col min="5" max="5" width="15.7109375" customWidth="1"/>
    <col min="6" max="6" width="14.85546875" customWidth="1"/>
    <col min="7" max="7" width="16.140625" customWidth="1"/>
  </cols>
  <sheetData>
    <row r="1" spans="1:7" ht="64.5" customHeight="1" x14ac:dyDescent="0.45">
      <c r="A1" s="25" t="s">
        <v>0</v>
      </c>
      <c r="B1" s="25"/>
      <c r="C1" s="25"/>
      <c r="D1" s="25"/>
      <c r="E1" s="25"/>
      <c r="F1" s="25"/>
      <c r="G1" s="25"/>
    </row>
    <row r="3" spans="1:7" s="6" customFormat="1" ht="30" x14ac:dyDescent="0.25">
      <c r="A3" s="7" t="s">
        <v>1</v>
      </c>
      <c r="B3" s="7" t="s">
        <v>2</v>
      </c>
      <c r="C3" s="7" t="s">
        <v>13</v>
      </c>
      <c r="D3" s="7" t="s">
        <v>14</v>
      </c>
      <c r="E3" s="7" t="s">
        <v>3</v>
      </c>
      <c r="F3" s="7" t="s">
        <v>4</v>
      </c>
      <c r="G3" s="7" t="s">
        <v>5</v>
      </c>
    </row>
    <row r="4" spans="1:7" x14ac:dyDescent="0.25">
      <c r="A4" s="1">
        <v>1</v>
      </c>
      <c r="B4" s="2" t="s">
        <v>6</v>
      </c>
      <c r="C4" s="2"/>
      <c r="D4" s="2"/>
      <c r="E4" s="3"/>
      <c r="F4" s="3"/>
      <c r="G4" s="3"/>
    </row>
    <row r="5" spans="1:7" x14ac:dyDescent="0.25">
      <c r="A5" s="1">
        <v>2</v>
      </c>
      <c r="B5" s="2" t="s">
        <v>7</v>
      </c>
      <c r="C5" s="2"/>
      <c r="D5" s="2"/>
      <c r="E5" s="3">
        <f>'A változat'!E5</f>
        <v>100000</v>
      </c>
      <c r="F5" s="3">
        <f>'A változat'!F5</f>
        <v>0</v>
      </c>
      <c r="G5" s="3">
        <f>'A változat'!G5</f>
        <v>100000</v>
      </c>
    </row>
    <row r="6" spans="1:7" x14ac:dyDescent="0.25">
      <c r="A6" s="1">
        <v>3</v>
      </c>
      <c r="B6" s="2" t="s">
        <v>22</v>
      </c>
      <c r="C6" s="2"/>
      <c r="D6" s="2"/>
      <c r="E6" s="3">
        <f>'A változat'!E6</f>
        <v>72000</v>
      </c>
      <c r="F6" s="3">
        <f>'A változat'!F6</f>
        <v>0</v>
      </c>
      <c r="G6" s="3">
        <f>'A változat'!G6</f>
        <v>72000</v>
      </c>
    </row>
    <row r="7" spans="1:7" x14ac:dyDescent="0.25">
      <c r="A7" s="1">
        <v>4</v>
      </c>
      <c r="B7" s="2" t="s">
        <v>21</v>
      </c>
      <c r="C7" s="2"/>
      <c r="D7" s="2"/>
      <c r="E7" s="3">
        <f>'A változat'!E7</f>
        <v>39600</v>
      </c>
      <c r="F7" s="3">
        <f>'A változat'!F7</f>
        <v>0</v>
      </c>
      <c r="G7" s="3">
        <f>'A változat'!G7</f>
        <v>39600</v>
      </c>
    </row>
    <row r="8" spans="1:7" x14ac:dyDescent="0.25">
      <c r="A8" s="1">
        <v>5</v>
      </c>
      <c r="B8" s="2" t="s">
        <v>23</v>
      </c>
      <c r="C8" s="2"/>
      <c r="D8" s="2"/>
      <c r="E8" s="3">
        <f>'A változat'!E8</f>
        <v>3000</v>
      </c>
      <c r="F8" s="3">
        <f>'A változat'!F8</f>
        <v>0</v>
      </c>
      <c r="G8" s="3">
        <f>'A változat'!G8</f>
        <v>3000</v>
      </c>
    </row>
    <row r="9" spans="1:7" x14ac:dyDescent="0.25">
      <c r="A9" s="1">
        <v>6</v>
      </c>
      <c r="B9" s="2" t="s">
        <v>8</v>
      </c>
      <c r="C9" s="2"/>
      <c r="D9" s="2"/>
      <c r="E9" s="3">
        <f>'A változat'!E9</f>
        <v>250000</v>
      </c>
      <c r="F9" s="3">
        <f>'A változat'!F9</f>
        <v>0</v>
      </c>
      <c r="G9" s="3">
        <f>'A változat'!G9</f>
        <v>250000</v>
      </c>
    </row>
    <row r="10" spans="1:7" x14ac:dyDescent="0.25">
      <c r="A10" s="1">
        <v>7</v>
      </c>
      <c r="B10" s="2" t="s">
        <v>24</v>
      </c>
      <c r="C10" s="2"/>
      <c r="D10" s="2"/>
      <c r="E10" s="3">
        <f>'A változat'!E10</f>
        <v>500000</v>
      </c>
      <c r="F10" s="3">
        <f>'A változat'!F10</f>
        <v>135000</v>
      </c>
      <c r="G10" s="3">
        <f>'A változat'!G10</f>
        <v>635000</v>
      </c>
    </row>
    <row r="11" spans="1:7" x14ac:dyDescent="0.25">
      <c r="A11" s="1">
        <v>8</v>
      </c>
      <c r="B11" s="2" t="s">
        <v>25</v>
      </c>
      <c r="C11" s="2"/>
      <c r="D11" s="2"/>
      <c r="E11" s="3">
        <f>'A változat'!E11</f>
        <v>250000</v>
      </c>
      <c r="F11" s="3">
        <f>'A változat'!F11</f>
        <v>67500</v>
      </c>
      <c r="G11" s="3">
        <f>'A változat'!G11</f>
        <v>317500</v>
      </c>
    </row>
    <row r="12" spans="1:7" x14ac:dyDescent="0.25">
      <c r="A12" s="1">
        <v>9</v>
      </c>
      <c r="B12" s="2" t="s">
        <v>9</v>
      </c>
      <c r="C12" s="1" t="s">
        <v>15</v>
      </c>
      <c r="D12" s="1" t="s">
        <v>17</v>
      </c>
      <c r="E12" s="3">
        <f>'A változat'!E12</f>
        <v>8000000</v>
      </c>
      <c r="F12" s="3">
        <f>'A változat'!F12</f>
        <v>2160000</v>
      </c>
      <c r="G12" s="3">
        <f>'A változat'!G12</f>
        <v>10160000</v>
      </c>
    </row>
    <row r="13" spans="1:7" x14ac:dyDescent="0.25">
      <c r="A13" s="1">
        <v>10</v>
      </c>
      <c r="B13" s="2" t="s">
        <v>10</v>
      </c>
      <c r="C13" s="5" t="s">
        <v>16</v>
      </c>
      <c r="D13" s="5" t="s">
        <v>18</v>
      </c>
      <c r="E13" s="3">
        <f>'A változat'!E13</f>
        <v>500000</v>
      </c>
      <c r="F13" s="3">
        <f>'A változat'!F13</f>
        <v>135000</v>
      </c>
      <c r="G13" s="3">
        <f>'A változat'!G13</f>
        <v>635000</v>
      </c>
    </row>
    <row r="14" spans="1:7" x14ac:dyDescent="0.25">
      <c r="A14" s="1">
        <v>11</v>
      </c>
      <c r="B14" s="2" t="s">
        <v>11</v>
      </c>
      <c r="C14" s="5" t="s">
        <v>16</v>
      </c>
      <c r="D14" s="5" t="s">
        <v>18</v>
      </c>
      <c r="E14" s="3">
        <f>'A változat'!E14</f>
        <v>10000000</v>
      </c>
      <c r="F14" s="3">
        <f>'A változat'!F14</f>
        <v>2700000</v>
      </c>
      <c r="G14" s="3">
        <f>'A változat'!G14</f>
        <v>12700000</v>
      </c>
    </row>
    <row r="15" spans="1:7" x14ac:dyDescent="0.25">
      <c r="A15" s="1">
        <v>12</v>
      </c>
      <c r="B15" s="2" t="s">
        <v>12</v>
      </c>
      <c r="C15" s="5" t="s">
        <v>16</v>
      </c>
      <c r="D15" s="5" t="s">
        <v>19</v>
      </c>
      <c r="E15" s="3">
        <f>'A változat'!E15</f>
        <v>10000000</v>
      </c>
      <c r="F15" s="3">
        <f>'A változat'!F15</f>
        <v>2700000</v>
      </c>
      <c r="G15" s="3">
        <f>'A változat'!G15</f>
        <v>12700000</v>
      </c>
    </row>
    <row r="16" spans="1:7" x14ac:dyDescent="0.25">
      <c r="A16" s="1">
        <v>13</v>
      </c>
      <c r="B16" s="2" t="s">
        <v>26</v>
      </c>
      <c r="C16" s="5"/>
      <c r="D16" s="5"/>
      <c r="E16" s="3">
        <f>'A változat'!E16</f>
        <v>2500000</v>
      </c>
      <c r="F16" s="3">
        <f>'A változat'!F16</f>
        <v>675000</v>
      </c>
      <c r="G16" s="3">
        <f>'A változat'!G16</f>
        <v>3175000</v>
      </c>
    </row>
    <row r="17" spans="1:7" x14ac:dyDescent="0.25">
      <c r="A17" s="1">
        <v>14</v>
      </c>
      <c r="B17" s="2" t="s">
        <v>27</v>
      </c>
      <c r="C17" s="2"/>
      <c r="D17" s="2"/>
      <c r="E17" s="3">
        <f>'A változat'!E17</f>
        <v>6000000</v>
      </c>
      <c r="F17" s="3">
        <f>'A változat'!F17</f>
        <v>1620000</v>
      </c>
      <c r="G17" s="3">
        <f>'A változat'!G17</f>
        <v>7620000</v>
      </c>
    </row>
    <row r="18" spans="1:7" x14ac:dyDescent="0.25">
      <c r="A18" s="10">
        <v>15</v>
      </c>
      <c r="B18" s="11" t="s">
        <v>28</v>
      </c>
      <c r="C18" s="2"/>
      <c r="D18" s="2"/>
      <c r="E18" s="3">
        <f>'A változat'!E18</f>
        <v>12000000</v>
      </c>
      <c r="F18" s="3">
        <f>'A változat'!F18</f>
        <v>3240000</v>
      </c>
      <c r="G18" s="3">
        <f>'A változat'!G18</f>
        <v>15240000</v>
      </c>
    </row>
    <row r="19" spans="1:7" x14ac:dyDescent="0.25">
      <c r="A19" s="1">
        <v>16</v>
      </c>
      <c r="B19" s="11" t="s">
        <v>33</v>
      </c>
      <c r="C19" s="2"/>
      <c r="D19" s="2"/>
      <c r="E19" s="3"/>
      <c r="F19" s="3"/>
      <c r="G19" s="3"/>
    </row>
    <row r="20" spans="1:7" x14ac:dyDescent="0.25">
      <c r="A20" s="10">
        <v>17</v>
      </c>
      <c r="B20" s="11" t="s">
        <v>34</v>
      </c>
      <c r="C20" s="2"/>
      <c r="D20" s="2"/>
      <c r="E20" s="3">
        <v>108000000</v>
      </c>
      <c r="F20" s="3">
        <f>E20*0.27</f>
        <v>29160000.000000004</v>
      </c>
      <c r="G20" s="3">
        <f>SUM(E20:F20)</f>
        <v>137160000</v>
      </c>
    </row>
    <row r="21" spans="1:7" x14ac:dyDescent="0.25">
      <c r="A21" s="1">
        <v>18</v>
      </c>
      <c r="B21" s="11"/>
      <c r="C21" s="2"/>
      <c r="D21" s="2"/>
      <c r="E21" s="3"/>
      <c r="F21" s="3"/>
      <c r="G21" s="3"/>
    </row>
    <row r="22" spans="1:7" x14ac:dyDescent="0.25">
      <c r="A22" s="10">
        <v>19</v>
      </c>
      <c r="B22" s="11"/>
      <c r="C22" s="2"/>
      <c r="D22" s="2"/>
      <c r="E22" s="3"/>
      <c r="F22" s="3"/>
      <c r="G22" s="3"/>
    </row>
    <row r="23" spans="1:7" x14ac:dyDescent="0.25">
      <c r="A23" s="1">
        <v>20</v>
      </c>
      <c r="B23" s="11"/>
      <c r="C23" s="2"/>
      <c r="D23" s="2"/>
      <c r="E23" s="3"/>
      <c r="F23" s="3"/>
      <c r="G23" s="3"/>
    </row>
    <row r="24" spans="1:7" x14ac:dyDescent="0.25">
      <c r="A24" s="10">
        <v>21</v>
      </c>
      <c r="B24" s="11"/>
      <c r="C24" s="2"/>
      <c r="D24" s="2"/>
      <c r="E24" s="3"/>
      <c r="F24" s="3"/>
      <c r="G24" s="3"/>
    </row>
    <row r="25" spans="1:7" x14ac:dyDescent="0.25">
      <c r="A25" s="1">
        <v>22</v>
      </c>
      <c r="B25" s="11"/>
      <c r="C25" s="2"/>
      <c r="D25" s="2"/>
      <c r="E25" s="3"/>
      <c r="F25" s="3"/>
      <c r="G25" s="3"/>
    </row>
    <row r="26" spans="1:7" x14ac:dyDescent="0.25">
      <c r="A26" s="10">
        <v>23</v>
      </c>
      <c r="B26" s="11"/>
      <c r="C26" s="2"/>
      <c r="D26" s="2"/>
      <c r="E26" s="3"/>
      <c r="F26" s="3"/>
      <c r="G26" s="3"/>
    </row>
    <row r="27" spans="1:7" x14ac:dyDescent="0.25">
      <c r="A27" s="1">
        <v>24</v>
      </c>
      <c r="B27" s="11"/>
      <c r="C27" s="2"/>
      <c r="D27" s="2"/>
      <c r="E27" s="3"/>
      <c r="F27" s="3"/>
      <c r="G27" s="3"/>
    </row>
    <row r="28" spans="1:7" x14ac:dyDescent="0.25">
      <c r="A28" s="10">
        <v>25</v>
      </c>
      <c r="B28" s="8" t="s">
        <v>20</v>
      </c>
      <c r="C28" s="2"/>
      <c r="D28" s="2"/>
      <c r="E28" s="2"/>
      <c r="F28" s="2"/>
      <c r="G28" s="9">
        <v>5000000</v>
      </c>
    </row>
    <row r="29" spans="1:7" x14ac:dyDescent="0.25">
      <c r="G29" s="4">
        <f>SUM(G4:G28)</f>
        <v>205807100</v>
      </c>
    </row>
  </sheetData>
  <mergeCells count="1">
    <mergeCell ref="A1:G1"/>
  </mergeCells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E33" sqref="E33"/>
    </sheetView>
  </sheetViews>
  <sheetFormatPr defaultRowHeight="15" x14ac:dyDescent="0.25"/>
  <cols>
    <col min="2" max="2" width="42.85546875" customWidth="1"/>
    <col min="3" max="3" width="15.85546875" customWidth="1"/>
    <col min="4" max="4" width="16.42578125" customWidth="1"/>
    <col min="5" max="5" width="15.7109375" customWidth="1"/>
    <col min="6" max="6" width="14.85546875" customWidth="1"/>
    <col min="7" max="7" width="16.140625" customWidth="1"/>
  </cols>
  <sheetData>
    <row r="1" spans="1:7" ht="64.5" customHeight="1" x14ac:dyDescent="0.45">
      <c r="A1" s="25" t="s">
        <v>0</v>
      </c>
      <c r="B1" s="25"/>
      <c r="C1" s="25"/>
      <c r="D1" s="25"/>
      <c r="E1" s="25"/>
      <c r="F1" s="25"/>
      <c r="G1" s="25"/>
    </row>
    <row r="3" spans="1:7" s="6" customFormat="1" ht="30" x14ac:dyDescent="0.25">
      <c r="A3" s="7" t="s">
        <v>1</v>
      </c>
      <c r="B3" s="7" t="s">
        <v>2</v>
      </c>
      <c r="C3" s="7" t="s">
        <v>13</v>
      </c>
      <c r="D3" s="7" t="s">
        <v>14</v>
      </c>
      <c r="E3" s="7" t="s">
        <v>3</v>
      </c>
      <c r="F3" s="7" t="s">
        <v>4</v>
      </c>
      <c r="G3" s="7" t="s">
        <v>5</v>
      </c>
    </row>
    <row r="4" spans="1:7" x14ac:dyDescent="0.25">
      <c r="A4" s="1">
        <v>1</v>
      </c>
      <c r="B4" s="2" t="s">
        <v>30</v>
      </c>
      <c r="C4" s="2"/>
      <c r="D4" s="2"/>
      <c r="E4" s="3">
        <v>15000000</v>
      </c>
      <c r="F4" s="3"/>
      <c r="G4" s="3">
        <f>SUM(E4:F4)</f>
        <v>15000000</v>
      </c>
    </row>
    <row r="5" spans="1:7" x14ac:dyDescent="0.25">
      <c r="A5" s="1">
        <v>2</v>
      </c>
      <c r="B5" s="2" t="s">
        <v>7</v>
      </c>
      <c r="C5" s="2"/>
      <c r="D5" s="2"/>
      <c r="E5" s="3">
        <v>100000</v>
      </c>
      <c r="F5" s="3"/>
      <c r="G5" s="3">
        <f t="shared" ref="G5:G9" si="0">SUM(E5:F5)</f>
        <v>100000</v>
      </c>
    </row>
    <row r="6" spans="1:7" x14ac:dyDescent="0.25">
      <c r="A6" s="1">
        <v>3</v>
      </c>
      <c r="B6" s="2" t="s">
        <v>29</v>
      </c>
      <c r="C6" s="2"/>
      <c r="D6" s="2"/>
      <c r="E6" s="3">
        <v>36000</v>
      </c>
      <c r="F6" s="3"/>
      <c r="G6" s="3">
        <f t="shared" si="0"/>
        <v>36000</v>
      </c>
    </row>
    <row r="7" spans="1:7" x14ac:dyDescent="0.25">
      <c r="A7" s="1">
        <v>4</v>
      </c>
      <c r="B7" s="2" t="s">
        <v>31</v>
      </c>
      <c r="C7" s="2"/>
      <c r="D7" s="2"/>
      <c r="E7" s="3">
        <v>19800</v>
      </c>
      <c r="F7" s="3"/>
      <c r="G7" s="3">
        <f t="shared" si="0"/>
        <v>19800</v>
      </c>
    </row>
    <row r="8" spans="1:7" x14ac:dyDescent="0.25">
      <c r="A8" s="1">
        <v>5</v>
      </c>
      <c r="B8" s="2" t="s">
        <v>23</v>
      </c>
      <c r="C8" s="2"/>
      <c r="D8" s="2"/>
      <c r="E8" s="3">
        <v>3000</v>
      </c>
      <c r="F8" s="3"/>
      <c r="G8" s="3">
        <f t="shared" si="0"/>
        <v>3000</v>
      </c>
    </row>
    <row r="9" spans="1:7" x14ac:dyDescent="0.25">
      <c r="A9" s="1">
        <v>6</v>
      </c>
      <c r="B9" s="2" t="s">
        <v>8</v>
      </c>
      <c r="C9" s="2"/>
      <c r="D9" s="2"/>
      <c r="E9" s="3">
        <v>250000</v>
      </c>
      <c r="F9" s="3"/>
      <c r="G9" s="3">
        <f t="shared" si="0"/>
        <v>250000</v>
      </c>
    </row>
    <row r="10" spans="1:7" x14ac:dyDescent="0.25">
      <c r="A10" s="1">
        <v>7</v>
      </c>
      <c r="B10" s="2" t="s">
        <v>24</v>
      </c>
      <c r="C10" s="2"/>
      <c r="D10" s="2"/>
      <c r="E10" s="3">
        <f>'A változat'!E10</f>
        <v>500000</v>
      </c>
      <c r="F10" s="3">
        <f>'A változat'!F10</f>
        <v>135000</v>
      </c>
      <c r="G10" s="3">
        <f>'A változat'!G10</f>
        <v>635000</v>
      </c>
    </row>
    <row r="11" spans="1:7" x14ac:dyDescent="0.25">
      <c r="A11" s="1">
        <v>8</v>
      </c>
      <c r="B11" s="2" t="s">
        <v>25</v>
      </c>
      <c r="C11" s="2"/>
      <c r="D11" s="2"/>
      <c r="E11" s="3">
        <f>'A változat'!E11</f>
        <v>250000</v>
      </c>
      <c r="F11" s="3">
        <f>'A változat'!F11</f>
        <v>67500</v>
      </c>
      <c r="G11" s="3">
        <f>'A változat'!G11</f>
        <v>317500</v>
      </c>
    </row>
    <row r="12" spans="1:7" x14ac:dyDescent="0.25">
      <c r="A12" s="1">
        <v>9</v>
      </c>
      <c r="B12" s="2" t="s">
        <v>9</v>
      </c>
      <c r="C12" s="1" t="s">
        <v>15</v>
      </c>
      <c r="D12" s="1" t="s">
        <v>17</v>
      </c>
      <c r="E12" s="3">
        <f>'A változat'!E12</f>
        <v>8000000</v>
      </c>
      <c r="F12" s="3">
        <f>'A változat'!F12</f>
        <v>2160000</v>
      </c>
      <c r="G12" s="3">
        <f>'A változat'!G12</f>
        <v>10160000</v>
      </c>
    </row>
    <row r="13" spans="1:7" x14ac:dyDescent="0.25">
      <c r="A13" s="1">
        <v>10</v>
      </c>
      <c r="B13" s="2" t="s">
        <v>10</v>
      </c>
      <c r="C13" s="5" t="s">
        <v>16</v>
      </c>
      <c r="D13" s="5" t="s">
        <v>18</v>
      </c>
      <c r="E13" s="3">
        <f>'A változat'!E13</f>
        <v>500000</v>
      </c>
      <c r="F13" s="3">
        <f>'A változat'!F13</f>
        <v>135000</v>
      </c>
      <c r="G13" s="3">
        <f>'A változat'!G13</f>
        <v>635000</v>
      </c>
    </row>
    <row r="14" spans="1:7" x14ac:dyDescent="0.25">
      <c r="A14" s="1">
        <v>11</v>
      </c>
      <c r="B14" s="2" t="s">
        <v>11</v>
      </c>
      <c r="C14" s="5" t="s">
        <v>16</v>
      </c>
      <c r="D14" s="5" t="s">
        <v>18</v>
      </c>
      <c r="E14" s="3">
        <f>'A változat'!E14</f>
        <v>10000000</v>
      </c>
      <c r="F14" s="3">
        <f>'A változat'!F14</f>
        <v>2700000</v>
      </c>
      <c r="G14" s="3">
        <f>'A változat'!G14</f>
        <v>12700000</v>
      </c>
    </row>
    <row r="15" spans="1:7" x14ac:dyDescent="0.25">
      <c r="A15" s="1">
        <v>12</v>
      </c>
      <c r="B15" s="2" t="s">
        <v>12</v>
      </c>
      <c r="C15" s="5" t="s">
        <v>16</v>
      </c>
      <c r="D15" s="5" t="s">
        <v>19</v>
      </c>
      <c r="E15" s="3">
        <f>'A változat'!E15</f>
        <v>10000000</v>
      </c>
      <c r="F15" s="3">
        <f>'A változat'!F15</f>
        <v>2700000</v>
      </c>
      <c r="G15" s="3">
        <f>'A változat'!G15</f>
        <v>12700000</v>
      </c>
    </row>
    <row r="16" spans="1:7" x14ac:dyDescent="0.25">
      <c r="A16" s="1">
        <v>13</v>
      </c>
      <c r="B16" s="2" t="s">
        <v>26</v>
      </c>
      <c r="C16" s="5"/>
      <c r="D16" s="5"/>
      <c r="E16" s="3"/>
      <c r="F16" s="3"/>
      <c r="G16" s="3"/>
    </row>
    <row r="17" spans="1:7" x14ac:dyDescent="0.25">
      <c r="A17" s="1">
        <v>14</v>
      </c>
      <c r="B17" s="2" t="s">
        <v>27</v>
      </c>
      <c r="C17" s="2"/>
      <c r="D17" s="2"/>
      <c r="E17" s="3"/>
      <c r="F17" s="3"/>
      <c r="G17" s="3"/>
    </row>
    <row r="18" spans="1:7" x14ac:dyDescent="0.25">
      <c r="A18" s="10">
        <v>15</v>
      </c>
      <c r="B18" s="11" t="s">
        <v>28</v>
      </c>
      <c r="C18" s="2"/>
      <c r="D18" s="2"/>
      <c r="E18" s="3"/>
      <c r="F18" s="3"/>
      <c r="G18" s="3"/>
    </row>
    <row r="19" spans="1:7" x14ac:dyDescent="0.25">
      <c r="A19" s="1">
        <v>16</v>
      </c>
      <c r="B19" s="11" t="s">
        <v>32</v>
      </c>
      <c r="C19" s="2"/>
      <c r="D19" s="2"/>
      <c r="E19" s="3">
        <v>10000000</v>
      </c>
      <c r="F19" s="3"/>
      <c r="G19" s="3">
        <f t="shared" ref="G19:G26" si="1">SUM(E19:F19)</f>
        <v>10000000</v>
      </c>
    </row>
    <row r="20" spans="1:7" x14ac:dyDescent="0.25">
      <c r="A20" s="10">
        <v>17</v>
      </c>
      <c r="B20" s="11" t="s">
        <v>33</v>
      </c>
      <c r="C20" s="2"/>
      <c r="D20" s="2"/>
      <c r="E20" s="3">
        <v>4000000</v>
      </c>
      <c r="F20" s="3">
        <f>E20*0.27</f>
        <v>1080000</v>
      </c>
      <c r="G20" s="3">
        <f t="shared" si="1"/>
        <v>5080000</v>
      </c>
    </row>
    <row r="21" spans="1:7" x14ac:dyDescent="0.25">
      <c r="A21" s="1">
        <v>18</v>
      </c>
      <c r="B21" s="11" t="s">
        <v>43</v>
      </c>
      <c r="C21" s="2"/>
      <c r="D21" s="2"/>
      <c r="E21" s="3">
        <v>350000</v>
      </c>
      <c r="F21" s="3"/>
      <c r="G21" s="3">
        <f t="shared" si="1"/>
        <v>350000</v>
      </c>
    </row>
    <row r="22" spans="1:7" x14ac:dyDescent="0.25">
      <c r="A22" s="10">
        <v>19</v>
      </c>
      <c r="B22" s="11"/>
      <c r="C22" s="2"/>
      <c r="D22" s="2"/>
      <c r="E22" s="3"/>
      <c r="F22" s="3"/>
      <c r="G22" s="3">
        <f t="shared" si="1"/>
        <v>0</v>
      </c>
    </row>
    <row r="23" spans="1:7" x14ac:dyDescent="0.25">
      <c r="A23" s="1">
        <v>20</v>
      </c>
      <c r="B23" s="11"/>
      <c r="C23" s="2"/>
      <c r="D23" s="2"/>
      <c r="E23" s="3"/>
      <c r="F23" s="3"/>
      <c r="G23" s="3">
        <f t="shared" si="1"/>
        <v>0</v>
      </c>
    </row>
    <row r="24" spans="1:7" x14ac:dyDescent="0.25">
      <c r="A24" s="10">
        <v>21</v>
      </c>
      <c r="B24" s="11"/>
      <c r="C24" s="2"/>
      <c r="D24" s="2"/>
      <c r="E24" s="3"/>
      <c r="F24" s="3"/>
      <c r="G24" s="3">
        <f t="shared" si="1"/>
        <v>0</v>
      </c>
    </row>
    <row r="25" spans="1:7" x14ac:dyDescent="0.25">
      <c r="A25" s="1">
        <v>22</v>
      </c>
      <c r="B25" s="11"/>
      <c r="C25" s="2"/>
      <c r="D25" s="2"/>
      <c r="E25" s="3"/>
      <c r="F25" s="3"/>
      <c r="G25" s="3">
        <f t="shared" si="1"/>
        <v>0</v>
      </c>
    </row>
    <row r="26" spans="1:7" x14ac:dyDescent="0.25">
      <c r="A26" s="10">
        <v>23</v>
      </c>
      <c r="B26" s="11"/>
      <c r="C26" s="2"/>
      <c r="D26" s="2"/>
      <c r="E26" s="3"/>
      <c r="F26" s="3"/>
      <c r="G26" s="3">
        <f t="shared" si="1"/>
        <v>0</v>
      </c>
    </row>
    <row r="27" spans="1:7" x14ac:dyDescent="0.25">
      <c r="A27" s="1">
        <v>24</v>
      </c>
      <c r="B27" s="11"/>
      <c r="C27" s="2"/>
      <c r="D27" s="2"/>
      <c r="E27" s="3"/>
      <c r="F27" s="3"/>
      <c r="G27" s="3"/>
    </row>
    <row r="28" spans="1:7" x14ac:dyDescent="0.25">
      <c r="A28" s="10">
        <v>25</v>
      </c>
      <c r="B28" s="8" t="s">
        <v>20</v>
      </c>
      <c r="C28" s="2"/>
      <c r="D28" s="2"/>
      <c r="E28" s="2"/>
      <c r="F28" s="2"/>
      <c r="G28" s="9">
        <v>5000000</v>
      </c>
    </row>
    <row r="29" spans="1:7" x14ac:dyDescent="0.25">
      <c r="G29" s="4">
        <f>SUM(G4:G28)</f>
        <v>72986300</v>
      </c>
    </row>
  </sheetData>
  <mergeCells count="1">
    <mergeCell ref="A1:G1"/>
  </mergeCells>
  <pageMargins left="0.7" right="0.7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Összesítő</vt:lpstr>
      <vt:lpstr>A változat</vt:lpstr>
      <vt:lpstr>B változat</vt:lpstr>
      <vt:lpstr>C változat</vt:lpstr>
      <vt:lpstr> változat</vt:lpstr>
      <vt:lpstr> változat-</vt:lpstr>
      <vt:lpstr>Munka5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Zoli</dc:creator>
  <cp:lastModifiedBy>jegyző</cp:lastModifiedBy>
  <cp:lastPrinted>2016-09-08T06:12:53Z</cp:lastPrinted>
  <dcterms:created xsi:type="dcterms:W3CDTF">2016-09-05T07:00:47Z</dcterms:created>
  <dcterms:modified xsi:type="dcterms:W3CDTF">2016-09-19T14:13:06Z</dcterms:modified>
</cp:coreProperties>
</file>