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Beszámoló\2017\KÖH_zarszamadas\"/>
    </mc:Choice>
  </mc:AlternateContent>
  <bookViews>
    <workbookView xWindow="480" yWindow="75" windowWidth="27795" windowHeight="12345"/>
  </bookViews>
  <sheets>
    <sheet name="penzugyi_kimutatas" sheetId="1" r:id="rId1"/>
    <sheet name="vagyonmerleg" sheetId="2" r:id="rId2"/>
    <sheet name="maradvany" sheetId="3" r:id="rId3"/>
    <sheet name="eredmenykimutatas" sheetId="4" r:id="rId4"/>
    <sheet name="eszközök_ertekenek_alakulasa" sheetId="5" r:id="rId5"/>
    <sheet name="Munka6" sheetId="6" r:id="rId6"/>
    <sheet name="Munka1" sheetId="7" r:id="rId7"/>
  </sheets>
  <externalReferences>
    <externalReference r:id="rId8"/>
  </externalReferences>
  <definedNames>
    <definedName name="_xlnm.Print_Area" localSheetId="1">vagyonmerleg!$A$1:$G$44</definedName>
  </definedNames>
  <calcPr calcId="162913"/>
</workbook>
</file>

<file path=xl/calcChain.xml><?xml version="1.0" encoding="utf-8"?>
<calcChain xmlns="http://schemas.openxmlformats.org/spreadsheetml/2006/main">
  <c r="G45" i="1" l="1"/>
  <c r="G46" i="1"/>
  <c r="G47" i="1"/>
  <c r="G49" i="1"/>
  <c r="G50" i="1"/>
  <c r="G51" i="1"/>
  <c r="G55" i="1"/>
  <c r="G44" i="1"/>
  <c r="F45" i="1"/>
  <c r="F46" i="1"/>
  <c r="F47" i="1"/>
  <c r="F48" i="1"/>
  <c r="F49" i="1"/>
  <c r="F50" i="1"/>
  <c r="F51" i="1"/>
  <c r="F52" i="1"/>
  <c r="F53" i="1"/>
  <c r="F54" i="1"/>
  <c r="F55" i="1"/>
  <c r="F44" i="1"/>
  <c r="G10" i="1"/>
  <c r="G11" i="1"/>
  <c r="G14" i="1"/>
  <c r="G15" i="1"/>
  <c r="G16" i="1"/>
  <c r="G18" i="1"/>
  <c r="G19" i="1"/>
  <c r="G22" i="1"/>
  <c r="G35" i="1"/>
  <c r="G36" i="1"/>
  <c r="G37" i="1"/>
  <c r="G39" i="1"/>
  <c r="G40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4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4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" i="2"/>
  <c r="E50" i="1"/>
  <c r="E55" i="1" s="1"/>
  <c r="D50" i="1"/>
  <c r="C50" i="1"/>
  <c r="E44" i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  <c r="E1" i="1"/>
</calcChain>
</file>

<file path=xl/sharedStrings.xml><?xml version="1.0" encoding="utf-8"?>
<sst xmlns="http://schemas.openxmlformats.org/spreadsheetml/2006/main" count="310" uniqueCount="264">
  <si>
    <t>Költségvetési szerv megnevezése</t>
  </si>
  <si>
    <t>02</t>
  </si>
  <si>
    <t>Feladat 
megnevezése</t>
  </si>
  <si>
    <t>Összes bevétel, kiadás</t>
  </si>
  <si>
    <t>01</t>
  </si>
  <si>
    <t>Száma</t>
  </si>
  <si>
    <t>Kiemelt előirányzat,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</si>
  <si>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</si>
  <si>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</si>
  <si>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</si>
  <si>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</si>
  <si>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</si>
  <si>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</si>
  <si>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</si>
  <si>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</si>
  <si>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</si>
  <si>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</si>
  <si>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</si>
  <si>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</si>
  <si>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</si>
  <si>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</si>
  <si>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</si>
  <si>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</si>
  <si>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</si>
  <si>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</si>
  <si>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</si>
  <si>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</si>
  <si>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</si>
  <si>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</si>
  <si>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</si>
  <si>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</si>
  <si>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</si>
  <si>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</si>
  <si>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</si>
  <si>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</si>
  <si>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</si>
  <si>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</si>
  <si>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</si>
  <si>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</si>
  <si>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</si>
  <si>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</si>
  <si>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</si>
  <si>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</si>
  <si>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</si>
  <si>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</si>
  <si>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</si>
  <si>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</si>
  <si>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</si>
  <si>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</si>
  <si>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</si>
  <si>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</si>
  <si>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</si>
  <si>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</si>
  <si>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</si>
  <si>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</si>
  <si>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</si>
  <si>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</si>
  <si>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</si>
  <si>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</si>
  <si>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</si>
  <si>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</si>
  <si>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</si>
  <si>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</si>
  <si>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</si>
  <si>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</si>
  <si>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</si>
  <si>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</si>
  <si>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</si>
  <si>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</si>
  <si>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</si>
  <si>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</si>
  <si>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</si>
  <si>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</si>
  <si>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</si>
  <si>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</si>
  <si>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</si>
  <si>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</si>
  <si>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</si>
  <si>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</si>
  <si>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</si>
  <si>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</si>
  <si>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</si>
  <si>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</si>
  <si>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</si>
  <si>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</si>
  <si>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</si>
  <si>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</si>
  <si>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</si>
  <si>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</si>
  <si>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</si>
  <si>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</si>
  <si>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</si>
  <si>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</si>
  <si>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</si>
  <si>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tényleges állományi  létszám  (fő)</t>
  </si>
  <si>
    <t>Közfoglalkoztatottak tényleges állományi létszáma (fő)</t>
  </si>
  <si>
    <t>12/A - Mérleg</t>
  </si>
  <si>
    <t>#</t>
  </si>
  <si>
    <t>Megnevezés</t>
  </si>
  <si>
    <t>Előző időszak</t>
  </si>
  <si>
    <t>Módosítások (+/-)</t>
  </si>
  <si>
    <t>Tárgyi időszak</t>
  </si>
  <si>
    <t>A/I/1 Vagyoni értékű jogok</t>
  </si>
  <si>
    <t>04</t>
  </si>
  <si>
    <t>A/I Immateriális javak (=A/I/1+A/I/2+A/I/3)</t>
  </si>
  <si>
    <t>06</t>
  </si>
  <si>
    <t>A/II/2 Gépek, berendezések, felszerelések, járművek</t>
  </si>
  <si>
    <t>08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</si>
  <si>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</si>
  <si>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</si>
  <si>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</si>
  <si>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</si>
  <si>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</si>
  <si>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</si>
  <si>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</si>
  <si>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</si>
  <si>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</si>
  <si>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</si>
  <si>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</si>
  <si>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</si>
  <si>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</si>
  <si>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</si>
  <si>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</si>
  <si>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</si>
  <si>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</si>
  <si>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</si>
  <si>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</si>
  <si>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</si>
  <si>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</si>
  <si>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</si>
  <si>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</si>
  <si>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</si>
  <si>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</si>
  <si>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</si>
  <si>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</si>
  <si>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</si>
  <si>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</si>
  <si>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</si>
  <si>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</si>
  <si>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</si>
  <si>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</si>
  <si>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</si>
  <si>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</si>
  <si>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</si>
  <si>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</si>
  <si>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</si>
  <si>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</si>
  <si>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</si>
  <si>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</si>
  <si>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</si>
  <si>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</si>
  <si>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</si>
  <si>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</si>
  <si>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</si>
  <si>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</si>
  <si>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</si>
  <si>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</si>
  <si>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</si>
  <si>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</si>
  <si>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</si>
  <si>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</si>
  <si>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</si>
  <si>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</si>
  <si>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</si>
  <si>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</si>
  <si>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</si>
  <si>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</si>
  <si>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</si>
  <si>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248</t>
  </si>
  <si>
    <t>H) KÖTELEZETTSÉGEK (=H/I+H/II+H/III)</t>
  </si>
  <si>
    <t>254</t>
  </si>
  <si>
    <t>FORRÁSOK ÖSSZESEN (=G+H+I+J)</t>
  </si>
  <si>
    <t>07/A - Maradványkimutatás</t>
  </si>
  <si>
    <t>Összeg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</si>
  <si>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</si>
  <si>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</si>
  <si>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</si>
  <si>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</si>
  <si>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</si>
  <si>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</si>
  <si>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</si>
  <si>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</si>
  <si>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</si>
  <si>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</si>
  <si>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</si>
  <si>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</si>
  <si>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</si>
  <si>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</si>
  <si>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</si>
  <si>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</si>
  <si>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</si>
  <si>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</si>
  <si>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</si>
  <si>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</si>
  <si>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</si>
  <si>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</si>
  <si>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</si>
  <si>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</si>
  <si>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</si>
  <si>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</si>
  <si>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</si>
  <si>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</si>
  <si>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</si>
  <si>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</si>
  <si>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</si>
  <si>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</si>
  <si>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</si>
  <si>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</si>
  <si>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</si>
  <si>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</si>
  <si>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</si>
  <si>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</si>
  <si>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</si>
  <si>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</si>
  <si>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</si>
  <si>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</si>
  <si>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</si>
  <si>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</si>
  <si>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</si>
  <si>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</si>
  <si>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</si>
  <si>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</si>
  <si>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</si>
  <si>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</si>
  <si>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</si>
  <si>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</si>
  <si>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</si>
  <si>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</si>
  <si>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</si>
  <si>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</si>
  <si>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</si>
  <si>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</si>
  <si>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</si>
  <si>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</si>
  <si>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</si>
  <si>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</si>
  <si>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</si>
  <si>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</si>
  <si>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</si>
  <si>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</si>
  <si>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</si>
  <si>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</si>
  <si>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</si>
  <si>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Terven felüli értékcsökkenés nyitó állománya</t>
  </si>
  <si>
    <t>Terven felüli értékcsökkenés záró állománya (=20+21-22)</t>
  </si>
  <si>
    <t>Értékcsökkenés összesen (=19+23)</t>
  </si>
  <si>
    <t>25</t>
  </si>
  <si>
    <t>Eszközök nettó értéke (=15-24)</t>
  </si>
  <si>
    <t xml:space="preserve">Bátaszéki Közös Önkormányzati Hivatal 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</si>
  <si>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</si>
  <si>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</si>
  <si>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</si>
  <si>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</si>
  <si>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</si>
  <si>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</si>
  <si>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</si>
  <si>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</si>
  <si>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251</t>
  </si>
  <si>
    <t>J/2 Költségek, ráfordítások passzív időbeli elhatárolása</t>
  </si>
  <si>
    <t>253</t>
  </si>
  <si>
    <t>J) PASSZÍV IDŐBELI ELHATÁROLÁSOK (=J/1+J/2+J/3)</t>
  </si>
  <si>
    <t>Változás</t>
  </si>
  <si>
    <t>%</t>
  </si>
  <si>
    <t>13/A1 - Eredménykimutatás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</si>
</sst>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26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9" xfId="1" applyFont="1" applyFill="1" applyBorder="1" applyAlignment="1" applyProtection="1">
      <alignment horizontal="left" vertical="center" wrapText="1" inden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29" xfId="1" applyFont="1" applyFill="1" applyBorder="1" applyAlignment="1" applyProtection="1">
      <alignment horizontal="left" vertical="center" wrapText="1" indent="1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1" quotePrefix="1" applyFont="1" applyFill="1" applyBorder="1" applyAlignment="1" applyProtection="1">
      <alignment horizontal="left" vertical="center" wrapText="1" indent="1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1" applyFont="1" applyFill="1" applyBorder="1" applyAlignment="1" applyProtection="1">
      <alignment horizontal="left" vertical="center" wrapText="1" indent="1"/>
    </xf>
    <xf numFmtId="0" fontId="16" fillId="0" borderId="15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left" wrapText="1" inden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10" fillId="0" borderId="34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vertical="center" wrapTex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left" vertical="top" wrapText="1"/>
    </xf>
    <xf numFmtId="3" fontId="20" fillId="0" borderId="23" xfId="0" applyNumberFormat="1" applyFont="1" applyBorder="1" applyAlignment="1">
      <alignment horizontal="right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 wrapText="1"/>
    </xf>
    <xf numFmtId="3" fontId="21" fillId="0" borderId="23" xfId="0" applyNumberFormat="1" applyFont="1" applyBorder="1" applyAlignment="1">
      <alignment horizontal="right" vertical="top" wrapText="1"/>
    </xf>
    <xf numFmtId="3" fontId="0" fillId="0" borderId="0" xfId="0" applyNumberFormat="1"/>
    <xf numFmtId="165" fontId="0" fillId="0" borderId="0" xfId="0" applyNumberFormat="1"/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3" fillId="3" borderId="23" xfId="0" applyFont="1" applyFill="1" applyBorder="1" applyAlignment="1">
      <alignment horizontal="center" vertical="top" wrapText="1"/>
    </xf>
    <xf numFmtId="0" fontId="0" fillId="3" borderId="23" xfId="0" applyFill="1" applyBorder="1"/>
    <xf numFmtId="3" fontId="0" fillId="3" borderId="23" xfId="0" applyNumberFormat="1" applyFill="1" applyBorder="1"/>
    <xf numFmtId="165" fontId="0" fillId="3" borderId="23" xfId="0" applyNumberFormat="1" applyFill="1" applyBorder="1"/>
    <xf numFmtId="0" fontId="23" fillId="3" borderId="23" xfId="0" applyFont="1" applyFill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 vertical="top" wrapText="1"/>
    </xf>
    <xf numFmtId="3" fontId="24" fillId="0" borderId="23" xfId="0" applyNumberFormat="1" applyFont="1" applyBorder="1" applyAlignment="1">
      <alignment horizontal="right" vertical="top" wrapText="1"/>
    </xf>
    <xf numFmtId="3" fontId="0" fillId="0" borderId="23" xfId="0" applyNumberFormat="1" applyBorder="1"/>
    <xf numFmtId="165" fontId="0" fillId="0" borderId="23" xfId="0" applyNumberFormat="1" applyBorder="1"/>
    <xf numFmtId="0" fontId="25" fillId="0" borderId="23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3" fontId="25" fillId="0" borderId="23" xfId="0" applyNumberFormat="1" applyFont="1" applyBorder="1" applyAlignment="1">
      <alignment horizontal="right" vertical="top" wrapText="1"/>
    </xf>
    <xf numFmtId="0" fontId="21" fillId="4" borderId="23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left" vertical="top" wrapText="1"/>
    </xf>
    <xf numFmtId="3" fontId="21" fillId="4" borderId="23" xfId="0" applyNumberFormat="1" applyFont="1" applyFill="1" applyBorder="1" applyAlignment="1">
      <alignment horizontal="right" vertical="top" wrapText="1"/>
    </xf>
    <xf numFmtId="3" fontId="22" fillId="4" borderId="23" xfId="0" applyNumberFormat="1" applyFont="1" applyFill="1" applyBorder="1"/>
    <xf numFmtId="165" fontId="22" fillId="4" borderId="23" xfId="0" applyNumberFormat="1" applyFont="1" applyFill="1" applyBorder="1"/>
    <xf numFmtId="0" fontId="19" fillId="5" borderId="23" xfId="0" applyFont="1" applyFill="1" applyBorder="1" applyAlignment="1">
      <alignment horizontal="center" vertical="top" wrapText="1"/>
    </xf>
    <xf numFmtId="0" fontId="0" fillId="5" borderId="23" xfId="0" applyFill="1" applyBorder="1"/>
    <xf numFmtId="0" fontId="19" fillId="5" borderId="23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left" vertical="top" wrapText="1"/>
    </xf>
    <xf numFmtId="3" fontId="21" fillId="5" borderId="23" xfId="0" applyNumberFormat="1" applyFont="1" applyFill="1" applyBorder="1" applyAlignment="1">
      <alignment horizontal="right" vertical="top" wrapText="1"/>
    </xf>
    <xf numFmtId="3" fontId="0" fillId="5" borderId="23" xfId="0" applyNumberFormat="1" applyFill="1" applyBorder="1"/>
    <xf numFmtId="165" fontId="0" fillId="5" borderId="23" xfId="0" applyNumberFormat="1" applyFill="1" applyBorder="1"/>
    <xf numFmtId="0" fontId="19" fillId="2" borderId="23" xfId="0" applyFont="1" applyFill="1" applyBorder="1" applyAlignment="1">
      <alignment horizontal="center" vertical="top" wrapText="1"/>
    </xf>
    <xf numFmtId="0" fontId="0" fillId="2" borderId="23" xfId="0" applyFill="1" applyBorder="1"/>
    <xf numFmtId="0" fontId="19" fillId="2" borderId="23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 applyProtection="1">
      <alignment vertical="center" wrapText="1"/>
    </xf>
    <xf numFmtId="3" fontId="6" fillId="0" borderId="0" xfId="0" applyNumberFormat="1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 wrapText="1"/>
    </xf>
    <xf numFmtId="3" fontId="6" fillId="0" borderId="0" xfId="0" applyNumberFormat="1" applyFont="1" applyFill="1" applyAlignment="1" applyProtection="1">
      <alignment horizontal="center" vertical="center" wrapText="1"/>
    </xf>
    <xf numFmtId="3" fontId="11" fillId="0" borderId="0" xfId="0" applyNumberFormat="1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vertical="center" wrapText="1"/>
    </xf>
    <xf numFmtId="165" fontId="1" fillId="0" borderId="0" xfId="0" applyNumberFormat="1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/>
    </xf>
    <xf numFmtId="165" fontId="8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left" vertical="top" wrapText="1"/>
    </xf>
    <xf numFmtId="3" fontId="21" fillId="3" borderId="23" xfId="0" applyNumberFormat="1" applyFont="1" applyFill="1" applyBorder="1" applyAlignment="1">
      <alignment horizontal="right" vertical="top" wrapText="1"/>
    </xf>
    <xf numFmtId="3" fontId="22" fillId="3" borderId="23" xfId="0" applyNumberFormat="1" applyFont="1" applyFill="1" applyBorder="1"/>
    <xf numFmtId="165" fontId="22" fillId="3" borderId="23" xfId="0" applyNumberFormat="1" applyFont="1" applyFill="1" applyBorder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Besz&#225;mol&#243;/2017/&#214;nkorm&#225;nyzat_z&#225;rsz&#225;mad&#225;s/ZARSZAMREND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7.1. sz. mell"/>
      <sheetName val="8.1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 tájékoztató tábla"/>
      <sheetName val="Munka1"/>
    </sheetNames>
    <sheetDataSet>
      <sheetData sheetId="0">
        <row r="4">
          <cell r="A4" t="str">
            <v>2017.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workbookViewId="0">
      <selection activeCell="O21" sqref="O21"/>
    </sheetView>
  </sheetViews>
  <sheetFormatPr defaultRowHeight="15" x14ac:dyDescent="0.25"/>
  <cols>
    <col min="1" max="1" width="13.28515625" style="71" customWidth="1"/>
    <col min="2" max="2" width="52.7109375" style="15" bestFit="1" customWidth="1"/>
    <col min="3" max="5" width="13.5703125" style="15" customWidth="1"/>
    <col min="6" max="6" width="9.5703125" style="131" customWidth="1"/>
    <col min="7" max="7" width="9.7109375" style="138" bestFit="1" customWidth="1"/>
    <col min="8" max="256" width="9.140625" style="15"/>
    <col min="257" max="257" width="13.28515625" style="15" customWidth="1"/>
    <col min="258" max="258" width="52.7109375" style="15" bestFit="1" customWidth="1"/>
    <col min="259" max="261" width="13.5703125" style="15" customWidth="1"/>
    <col min="262" max="512" width="9.140625" style="15"/>
    <col min="513" max="513" width="13.28515625" style="15" customWidth="1"/>
    <col min="514" max="514" width="52.7109375" style="15" bestFit="1" customWidth="1"/>
    <col min="515" max="517" width="13.5703125" style="15" customWidth="1"/>
    <col min="518" max="768" width="9.140625" style="15"/>
    <col min="769" max="769" width="13.28515625" style="15" customWidth="1"/>
    <col min="770" max="770" width="52.7109375" style="15" bestFit="1" customWidth="1"/>
    <col min="771" max="773" width="13.5703125" style="15" customWidth="1"/>
    <col min="774" max="1024" width="9.140625" style="15"/>
    <col min="1025" max="1025" width="13.28515625" style="15" customWidth="1"/>
    <col min="1026" max="1026" width="52.7109375" style="15" bestFit="1" customWidth="1"/>
    <col min="1027" max="1029" width="13.5703125" style="15" customWidth="1"/>
    <col min="1030" max="1280" width="9.140625" style="15"/>
    <col min="1281" max="1281" width="13.28515625" style="15" customWidth="1"/>
    <col min="1282" max="1282" width="52.7109375" style="15" bestFit="1" customWidth="1"/>
    <col min="1283" max="1285" width="13.5703125" style="15" customWidth="1"/>
    <col min="1286" max="1536" width="9.140625" style="15"/>
    <col min="1537" max="1537" width="13.28515625" style="15" customWidth="1"/>
    <col min="1538" max="1538" width="52.7109375" style="15" bestFit="1" customWidth="1"/>
    <col min="1539" max="1541" width="13.5703125" style="15" customWidth="1"/>
    <col min="1542" max="1792" width="9.140625" style="15"/>
    <col min="1793" max="1793" width="13.28515625" style="15" customWidth="1"/>
    <col min="1794" max="1794" width="52.7109375" style="15" bestFit="1" customWidth="1"/>
    <col min="1795" max="1797" width="13.5703125" style="15" customWidth="1"/>
    <col min="1798" max="2048" width="9.140625" style="15"/>
    <col min="2049" max="2049" width="13.28515625" style="15" customWidth="1"/>
    <col min="2050" max="2050" width="52.7109375" style="15" bestFit="1" customWidth="1"/>
    <col min="2051" max="2053" width="13.5703125" style="15" customWidth="1"/>
    <col min="2054" max="2304" width="9.140625" style="15"/>
    <col min="2305" max="2305" width="13.28515625" style="15" customWidth="1"/>
    <col min="2306" max="2306" width="52.7109375" style="15" bestFit="1" customWidth="1"/>
    <col min="2307" max="2309" width="13.5703125" style="15" customWidth="1"/>
    <col min="2310" max="2560" width="9.140625" style="15"/>
    <col min="2561" max="2561" width="13.28515625" style="15" customWidth="1"/>
    <col min="2562" max="2562" width="52.7109375" style="15" bestFit="1" customWidth="1"/>
    <col min="2563" max="2565" width="13.5703125" style="15" customWidth="1"/>
    <col min="2566" max="2816" width="9.140625" style="15"/>
    <col min="2817" max="2817" width="13.28515625" style="15" customWidth="1"/>
    <col min="2818" max="2818" width="52.7109375" style="15" bestFit="1" customWidth="1"/>
    <col min="2819" max="2821" width="13.5703125" style="15" customWidth="1"/>
    <col min="2822" max="3072" width="9.140625" style="15"/>
    <col min="3073" max="3073" width="13.28515625" style="15" customWidth="1"/>
    <col min="3074" max="3074" width="52.7109375" style="15" bestFit="1" customWidth="1"/>
    <col min="3075" max="3077" width="13.5703125" style="15" customWidth="1"/>
    <col min="3078" max="3328" width="9.140625" style="15"/>
    <col min="3329" max="3329" width="13.28515625" style="15" customWidth="1"/>
    <col min="3330" max="3330" width="52.7109375" style="15" bestFit="1" customWidth="1"/>
    <col min="3331" max="3333" width="13.5703125" style="15" customWidth="1"/>
    <col min="3334" max="3584" width="9.140625" style="15"/>
    <col min="3585" max="3585" width="13.28515625" style="15" customWidth="1"/>
    <col min="3586" max="3586" width="52.7109375" style="15" bestFit="1" customWidth="1"/>
    <col min="3587" max="3589" width="13.5703125" style="15" customWidth="1"/>
    <col min="3590" max="3840" width="9.140625" style="15"/>
    <col min="3841" max="3841" width="13.28515625" style="15" customWidth="1"/>
    <col min="3842" max="3842" width="52.7109375" style="15" bestFit="1" customWidth="1"/>
    <col min="3843" max="3845" width="13.5703125" style="15" customWidth="1"/>
    <col min="3846" max="4096" width="9.140625" style="15"/>
    <col min="4097" max="4097" width="13.28515625" style="15" customWidth="1"/>
    <col min="4098" max="4098" width="52.7109375" style="15" bestFit="1" customWidth="1"/>
    <col min="4099" max="4101" width="13.5703125" style="15" customWidth="1"/>
    <col min="4102" max="4352" width="9.140625" style="15"/>
    <col min="4353" max="4353" width="13.28515625" style="15" customWidth="1"/>
    <col min="4354" max="4354" width="52.7109375" style="15" bestFit="1" customWidth="1"/>
    <col min="4355" max="4357" width="13.5703125" style="15" customWidth="1"/>
    <col min="4358" max="4608" width="9.140625" style="15"/>
    <col min="4609" max="4609" width="13.28515625" style="15" customWidth="1"/>
    <col min="4610" max="4610" width="52.7109375" style="15" bestFit="1" customWidth="1"/>
    <col min="4611" max="4613" width="13.5703125" style="15" customWidth="1"/>
    <col min="4614" max="4864" width="9.140625" style="15"/>
    <col min="4865" max="4865" width="13.28515625" style="15" customWidth="1"/>
    <col min="4866" max="4866" width="52.7109375" style="15" bestFit="1" customWidth="1"/>
    <col min="4867" max="4869" width="13.5703125" style="15" customWidth="1"/>
    <col min="4870" max="5120" width="9.140625" style="15"/>
    <col min="5121" max="5121" width="13.28515625" style="15" customWidth="1"/>
    <col min="5122" max="5122" width="52.7109375" style="15" bestFit="1" customWidth="1"/>
    <col min="5123" max="5125" width="13.5703125" style="15" customWidth="1"/>
    <col min="5126" max="5376" width="9.140625" style="15"/>
    <col min="5377" max="5377" width="13.28515625" style="15" customWidth="1"/>
    <col min="5378" max="5378" width="52.7109375" style="15" bestFit="1" customWidth="1"/>
    <col min="5379" max="5381" width="13.5703125" style="15" customWidth="1"/>
    <col min="5382" max="5632" width="9.140625" style="15"/>
    <col min="5633" max="5633" width="13.28515625" style="15" customWidth="1"/>
    <col min="5634" max="5634" width="52.7109375" style="15" bestFit="1" customWidth="1"/>
    <col min="5635" max="5637" width="13.5703125" style="15" customWidth="1"/>
    <col min="5638" max="5888" width="9.140625" style="15"/>
    <col min="5889" max="5889" width="13.28515625" style="15" customWidth="1"/>
    <col min="5890" max="5890" width="52.7109375" style="15" bestFit="1" customWidth="1"/>
    <col min="5891" max="5893" width="13.5703125" style="15" customWidth="1"/>
    <col min="5894" max="6144" width="9.140625" style="15"/>
    <col min="6145" max="6145" width="13.28515625" style="15" customWidth="1"/>
    <col min="6146" max="6146" width="52.7109375" style="15" bestFit="1" customWidth="1"/>
    <col min="6147" max="6149" width="13.5703125" style="15" customWidth="1"/>
    <col min="6150" max="6400" width="9.140625" style="15"/>
    <col min="6401" max="6401" width="13.28515625" style="15" customWidth="1"/>
    <col min="6402" max="6402" width="52.7109375" style="15" bestFit="1" customWidth="1"/>
    <col min="6403" max="6405" width="13.5703125" style="15" customWidth="1"/>
    <col min="6406" max="6656" width="9.140625" style="15"/>
    <col min="6657" max="6657" width="13.28515625" style="15" customWidth="1"/>
    <col min="6658" max="6658" width="52.7109375" style="15" bestFit="1" customWidth="1"/>
    <col min="6659" max="6661" width="13.5703125" style="15" customWidth="1"/>
    <col min="6662" max="6912" width="9.140625" style="15"/>
    <col min="6913" max="6913" width="13.28515625" style="15" customWidth="1"/>
    <col min="6914" max="6914" width="52.7109375" style="15" bestFit="1" customWidth="1"/>
    <col min="6915" max="6917" width="13.5703125" style="15" customWidth="1"/>
    <col min="6918" max="7168" width="9.140625" style="15"/>
    <col min="7169" max="7169" width="13.28515625" style="15" customWidth="1"/>
    <col min="7170" max="7170" width="52.7109375" style="15" bestFit="1" customWidth="1"/>
    <col min="7171" max="7173" width="13.5703125" style="15" customWidth="1"/>
    <col min="7174" max="7424" width="9.140625" style="15"/>
    <col min="7425" max="7425" width="13.28515625" style="15" customWidth="1"/>
    <col min="7426" max="7426" width="52.7109375" style="15" bestFit="1" customWidth="1"/>
    <col min="7427" max="7429" width="13.5703125" style="15" customWidth="1"/>
    <col min="7430" max="7680" width="9.140625" style="15"/>
    <col min="7681" max="7681" width="13.28515625" style="15" customWidth="1"/>
    <col min="7682" max="7682" width="52.7109375" style="15" bestFit="1" customWidth="1"/>
    <col min="7683" max="7685" width="13.5703125" style="15" customWidth="1"/>
    <col min="7686" max="7936" width="9.140625" style="15"/>
    <col min="7937" max="7937" width="13.28515625" style="15" customWidth="1"/>
    <col min="7938" max="7938" width="52.7109375" style="15" bestFit="1" customWidth="1"/>
    <col min="7939" max="7941" width="13.5703125" style="15" customWidth="1"/>
    <col min="7942" max="8192" width="9.140625" style="15"/>
    <col min="8193" max="8193" width="13.28515625" style="15" customWidth="1"/>
    <col min="8194" max="8194" width="52.7109375" style="15" bestFit="1" customWidth="1"/>
    <col min="8195" max="8197" width="13.5703125" style="15" customWidth="1"/>
    <col min="8198" max="8448" width="9.140625" style="15"/>
    <col min="8449" max="8449" width="13.28515625" style="15" customWidth="1"/>
    <col min="8450" max="8450" width="52.7109375" style="15" bestFit="1" customWidth="1"/>
    <col min="8451" max="8453" width="13.5703125" style="15" customWidth="1"/>
    <col min="8454" max="8704" width="9.140625" style="15"/>
    <col min="8705" max="8705" width="13.28515625" style="15" customWidth="1"/>
    <col min="8706" max="8706" width="52.7109375" style="15" bestFit="1" customWidth="1"/>
    <col min="8707" max="8709" width="13.5703125" style="15" customWidth="1"/>
    <col min="8710" max="8960" width="9.140625" style="15"/>
    <col min="8961" max="8961" width="13.28515625" style="15" customWidth="1"/>
    <col min="8962" max="8962" width="52.7109375" style="15" bestFit="1" customWidth="1"/>
    <col min="8963" max="8965" width="13.5703125" style="15" customWidth="1"/>
    <col min="8966" max="9216" width="9.140625" style="15"/>
    <col min="9217" max="9217" width="13.28515625" style="15" customWidth="1"/>
    <col min="9218" max="9218" width="52.7109375" style="15" bestFit="1" customWidth="1"/>
    <col min="9219" max="9221" width="13.5703125" style="15" customWidth="1"/>
    <col min="9222" max="9472" width="9.140625" style="15"/>
    <col min="9473" max="9473" width="13.28515625" style="15" customWidth="1"/>
    <col min="9474" max="9474" width="52.7109375" style="15" bestFit="1" customWidth="1"/>
    <col min="9475" max="9477" width="13.5703125" style="15" customWidth="1"/>
    <col min="9478" max="9728" width="9.140625" style="15"/>
    <col min="9729" max="9729" width="13.28515625" style="15" customWidth="1"/>
    <col min="9730" max="9730" width="52.7109375" style="15" bestFit="1" customWidth="1"/>
    <col min="9731" max="9733" width="13.5703125" style="15" customWidth="1"/>
    <col min="9734" max="9984" width="9.140625" style="15"/>
    <col min="9985" max="9985" width="13.28515625" style="15" customWidth="1"/>
    <col min="9986" max="9986" width="52.7109375" style="15" bestFit="1" customWidth="1"/>
    <col min="9987" max="9989" width="13.5703125" style="15" customWidth="1"/>
    <col min="9990" max="10240" width="9.140625" style="15"/>
    <col min="10241" max="10241" width="13.28515625" style="15" customWidth="1"/>
    <col min="10242" max="10242" width="52.7109375" style="15" bestFit="1" customWidth="1"/>
    <col min="10243" max="10245" width="13.5703125" style="15" customWidth="1"/>
    <col min="10246" max="10496" width="9.140625" style="15"/>
    <col min="10497" max="10497" width="13.28515625" style="15" customWidth="1"/>
    <col min="10498" max="10498" width="52.7109375" style="15" bestFit="1" customWidth="1"/>
    <col min="10499" max="10501" width="13.5703125" style="15" customWidth="1"/>
    <col min="10502" max="10752" width="9.140625" style="15"/>
    <col min="10753" max="10753" width="13.28515625" style="15" customWidth="1"/>
    <col min="10754" max="10754" width="52.7109375" style="15" bestFit="1" customWidth="1"/>
    <col min="10755" max="10757" width="13.5703125" style="15" customWidth="1"/>
    <col min="10758" max="11008" width="9.140625" style="15"/>
    <col min="11009" max="11009" width="13.28515625" style="15" customWidth="1"/>
    <col min="11010" max="11010" width="52.7109375" style="15" bestFit="1" customWidth="1"/>
    <col min="11011" max="11013" width="13.5703125" style="15" customWidth="1"/>
    <col min="11014" max="11264" width="9.140625" style="15"/>
    <col min="11265" max="11265" width="13.28515625" style="15" customWidth="1"/>
    <col min="11266" max="11266" width="52.7109375" style="15" bestFit="1" customWidth="1"/>
    <col min="11267" max="11269" width="13.5703125" style="15" customWidth="1"/>
    <col min="11270" max="11520" width="9.140625" style="15"/>
    <col min="11521" max="11521" width="13.28515625" style="15" customWidth="1"/>
    <col min="11522" max="11522" width="52.7109375" style="15" bestFit="1" customWidth="1"/>
    <col min="11523" max="11525" width="13.5703125" style="15" customWidth="1"/>
    <col min="11526" max="11776" width="9.140625" style="15"/>
    <col min="11777" max="11777" width="13.28515625" style="15" customWidth="1"/>
    <col min="11778" max="11778" width="52.7109375" style="15" bestFit="1" customWidth="1"/>
    <col min="11779" max="11781" width="13.5703125" style="15" customWidth="1"/>
    <col min="11782" max="12032" width="9.140625" style="15"/>
    <col min="12033" max="12033" width="13.28515625" style="15" customWidth="1"/>
    <col min="12034" max="12034" width="52.7109375" style="15" bestFit="1" customWidth="1"/>
    <col min="12035" max="12037" width="13.5703125" style="15" customWidth="1"/>
    <col min="12038" max="12288" width="9.140625" style="15"/>
    <col min="12289" max="12289" width="13.28515625" style="15" customWidth="1"/>
    <col min="12290" max="12290" width="52.7109375" style="15" bestFit="1" customWidth="1"/>
    <col min="12291" max="12293" width="13.5703125" style="15" customWidth="1"/>
    <col min="12294" max="12544" width="9.140625" style="15"/>
    <col min="12545" max="12545" width="13.28515625" style="15" customWidth="1"/>
    <col min="12546" max="12546" width="52.7109375" style="15" bestFit="1" customWidth="1"/>
    <col min="12547" max="12549" width="13.5703125" style="15" customWidth="1"/>
    <col min="12550" max="12800" width="9.140625" style="15"/>
    <col min="12801" max="12801" width="13.28515625" style="15" customWidth="1"/>
    <col min="12802" max="12802" width="52.7109375" style="15" bestFit="1" customWidth="1"/>
    <col min="12803" max="12805" width="13.5703125" style="15" customWidth="1"/>
    <col min="12806" max="13056" width="9.140625" style="15"/>
    <col min="13057" max="13057" width="13.28515625" style="15" customWidth="1"/>
    <col min="13058" max="13058" width="52.7109375" style="15" bestFit="1" customWidth="1"/>
    <col min="13059" max="13061" width="13.5703125" style="15" customWidth="1"/>
    <col min="13062" max="13312" width="9.140625" style="15"/>
    <col min="13313" max="13313" width="13.28515625" style="15" customWidth="1"/>
    <col min="13314" max="13314" width="52.7109375" style="15" bestFit="1" customWidth="1"/>
    <col min="13315" max="13317" width="13.5703125" style="15" customWidth="1"/>
    <col min="13318" max="13568" width="9.140625" style="15"/>
    <col min="13569" max="13569" width="13.28515625" style="15" customWidth="1"/>
    <col min="13570" max="13570" width="52.7109375" style="15" bestFit="1" customWidth="1"/>
    <col min="13571" max="13573" width="13.5703125" style="15" customWidth="1"/>
    <col min="13574" max="13824" width="9.140625" style="15"/>
    <col min="13825" max="13825" width="13.28515625" style="15" customWidth="1"/>
    <col min="13826" max="13826" width="52.7109375" style="15" bestFit="1" customWidth="1"/>
    <col min="13827" max="13829" width="13.5703125" style="15" customWidth="1"/>
    <col min="13830" max="14080" width="9.140625" style="15"/>
    <col min="14081" max="14081" width="13.28515625" style="15" customWidth="1"/>
    <col min="14082" max="14082" width="52.7109375" style="15" bestFit="1" customWidth="1"/>
    <col min="14083" max="14085" width="13.5703125" style="15" customWidth="1"/>
    <col min="14086" max="14336" width="9.140625" style="15"/>
    <col min="14337" max="14337" width="13.28515625" style="15" customWidth="1"/>
    <col min="14338" max="14338" width="52.7109375" style="15" bestFit="1" customWidth="1"/>
    <col min="14339" max="14341" width="13.5703125" style="15" customWidth="1"/>
    <col min="14342" max="14592" width="9.140625" style="15"/>
    <col min="14593" max="14593" width="13.28515625" style="15" customWidth="1"/>
    <col min="14594" max="14594" width="52.7109375" style="15" bestFit="1" customWidth="1"/>
    <col min="14595" max="14597" width="13.5703125" style="15" customWidth="1"/>
    <col min="14598" max="14848" width="9.140625" style="15"/>
    <col min="14849" max="14849" width="13.28515625" style="15" customWidth="1"/>
    <col min="14850" max="14850" width="52.7109375" style="15" bestFit="1" customWidth="1"/>
    <col min="14851" max="14853" width="13.5703125" style="15" customWidth="1"/>
    <col min="14854" max="15104" width="9.140625" style="15"/>
    <col min="15105" max="15105" width="13.28515625" style="15" customWidth="1"/>
    <col min="15106" max="15106" width="52.7109375" style="15" bestFit="1" customWidth="1"/>
    <col min="15107" max="15109" width="13.5703125" style="15" customWidth="1"/>
    <col min="15110" max="15360" width="9.140625" style="15"/>
    <col min="15361" max="15361" width="13.28515625" style="15" customWidth="1"/>
    <col min="15362" max="15362" width="52.7109375" style="15" bestFit="1" customWidth="1"/>
    <col min="15363" max="15365" width="13.5703125" style="15" customWidth="1"/>
    <col min="15366" max="15616" width="9.140625" style="15"/>
    <col min="15617" max="15617" width="13.28515625" style="15" customWidth="1"/>
    <col min="15618" max="15618" width="52.7109375" style="15" bestFit="1" customWidth="1"/>
    <col min="15619" max="15621" width="13.5703125" style="15" customWidth="1"/>
    <col min="15622" max="15872" width="9.140625" style="15"/>
    <col min="15873" max="15873" width="13.28515625" style="15" customWidth="1"/>
    <col min="15874" max="15874" width="52.7109375" style="15" bestFit="1" customWidth="1"/>
    <col min="15875" max="15877" width="13.5703125" style="15" customWidth="1"/>
    <col min="15878" max="16128" width="9.140625" style="15"/>
    <col min="16129" max="16129" width="13.28515625" style="15" customWidth="1"/>
    <col min="16130" max="16130" width="52.7109375" style="15" bestFit="1" customWidth="1"/>
    <col min="16131" max="16133" width="13.5703125" style="15" customWidth="1"/>
    <col min="16134" max="16384" width="9.140625" style="15"/>
  </cols>
  <sheetData>
    <row r="1" spans="1:7" s="3" customFormat="1" ht="21" customHeight="1" thickBot="1" x14ac:dyDescent="0.3">
      <c r="A1" s="1"/>
      <c r="B1" s="97"/>
      <c r="C1" s="98"/>
      <c r="D1" s="98"/>
      <c r="E1" s="2" t="str">
        <f>+CONCATENATE("7.1. melléklet a ……/",LEFT([1]ÖSSZEFÜGGÉSEK!A4,4)+1,". (……) önkormányzati rendelethez")</f>
        <v>7.1. melléklet a ……/2018. (……) önkormányzati rendelethez</v>
      </c>
      <c r="F1" s="128"/>
      <c r="G1" s="135"/>
    </row>
    <row r="2" spans="1:7" s="6" customFormat="1" ht="25.5" customHeight="1" x14ac:dyDescent="0.25">
      <c r="A2" s="4" t="s">
        <v>0</v>
      </c>
      <c r="B2" s="88" t="s">
        <v>248</v>
      </c>
      <c r="C2" s="89"/>
      <c r="D2" s="90"/>
      <c r="E2" s="5" t="s">
        <v>1</v>
      </c>
      <c r="F2" s="129"/>
      <c r="G2" s="136"/>
    </row>
    <row r="3" spans="1:7" s="6" customFormat="1" ht="24.75" thickBot="1" x14ac:dyDescent="0.3">
      <c r="A3" s="7" t="s">
        <v>2</v>
      </c>
      <c r="B3" s="91" t="s">
        <v>3</v>
      </c>
      <c r="C3" s="92"/>
      <c r="D3" s="93"/>
      <c r="E3" s="8" t="s">
        <v>4</v>
      </c>
      <c r="F3" s="129"/>
      <c r="G3" s="136"/>
    </row>
    <row r="4" spans="1:7" s="11" customFormat="1" ht="15.95" customHeight="1" thickBot="1" x14ac:dyDescent="0.3">
      <c r="A4" s="9"/>
      <c r="B4" s="9"/>
      <c r="C4" s="10"/>
      <c r="D4" s="10"/>
      <c r="E4" s="10"/>
      <c r="F4" s="130"/>
      <c r="G4" s="137"/>
    </row>
    <row r="5" spans="1:7" ht="24.75" thickBot="1" x14ac:dyDescent="0.3">
      <c r="A5" s="87" t="s">
        <v>5</v>
      </c>
      <c r="B5" s="12" t="s">
        <v>6</v>
      </c>
      <c r="C5" s="13" t="s">
        <v>7</v>
      </c>
      <c r="D5" s="13" t="s">
        <v>8</v>
      </c>
      <c r="E5" s="14" t="s">
        <v>9</v>
      </c>
      <c r="F5" s="131" t="s">
        <v>261</v>
      </c>
      <c r="G5" s="138" t="s">
        <v>262</v>
      </c>
    </row>
    <row r="6" spans="1:7" s="20" customFormat="1" ht="12.95" customHeight="1" thickBot="1" x14ac:dyDescent="0.3">
      <c r="A6" s="16" t="s">
        <v>10</v>
      </c>
      <c r="B6" s="17" t="s">
        <v>11</v>
      </c>
      <c r="C6" s="17" t="s">
        <v>12</v>
      </c>
      <c r="D6" s="18" t="s">
        <v>13</v>
      </c>
      <c r="E6" s="19" t="s">
        <v>14</v>
      </c>
      <c r="F6" s="132"/>
      <c r="G6" s="139"/>
    </row>
    <row r="7" spans="1:7" s="20" customFormat="1" ht="15.95" customHeight="1" thickBot="1" x14ac:dyDescent="0.3">
      <c r="A7" s="94" t="s">
        <v>15</v>
      </c>
      <c r="B7" s="95"/>
      <c r="C7" s="95"/>
      <c r="D7" s="95"/>
      <c r="E7" s="96"/>
      <c r="F7" s="132"/>
      <c r="G7" s="139"/>
    </row>
    <row r="8" spans="1:7" s="24" customFormat="1" ht="12" customHeight="1" thickBot="1" x14ac:dyDescent="0.3">
      <c r="A8" s="16" t="s">
        <v>16</v>
      </c>
      <c r="B8" s="21" t="s">
        <v>17</v>
      </c>
      <c r="C8" s="22">
        <f>SUM(C9:C18)</f>
        <v>2377</v>
      </c>
      <c r="D8" s="22">
        <f>SUM(D9:D18)</f>
        <v>2377</v>
      </c>
      <c r="E8" s="23">
        <f>SUM(E9:E18)</f>
        <v>2430</v>
      </c>
      <c r="F8" s="133">
        <f>E8-D8</f>
        <v>53</v>
      </c>
      <c r="G8" s="140">
        <f>E8/D8</f>
        <v>1.0222970130416491</v>
      </c>
    </row>
    <row r="9" spans="1:7" s="24" customFormat="1" ht="12" customHeight="1" x14ac:dyDescent="0.25">
      <c r="A9" s="25" t="s">
        <v>18</v>
      </c>
      <c r="B9" s="26" t="s">
        <v>19</v>
      </c>
      <c r="C9" s="27"/>
      <c r="D9" s="27"/>
      <c r="E9" s="28"/>
      <c r="F9" s="133">
        <f t="shared" ref="F9:F40" si="0">E9-D9</f>
        <v>0</v>
      </c>
      <c r="G9" s="140"/>
    </row>
    <row r="10" spans="1:7" s="24" customFormat="1" ht="12" customHeight="1" x14ac:dyDescent="0.25">
      <c r="A10" s="29" t="s">
        <v>20</v>
      </c>
      <c r="B10" s="30" t="s">
        <v>21</v>
      </c>
      <c r="C10" s="31">
        <v>200</v>
      </c>
      <c r="D10" s="31">
        <v>200</v>
      </c>
      <c r="E10" s="32">
        <v>208</v>
      </c>
      <c r="F10" s="133">
        <f t="shared" si="0"/>
        <v>8</v>
      </c>
      <c r="G10" s="140">
        <f t="shared" ref="G9:G40" si="1">E10/D10</f>
        <v>1.04</v>
      </c>
    </row>
    <row r="11" spans="1:7" s="24" customFormat="1" ht="12" customHeight="1" x14ac:dyDescent="0.25">
      <c r="A11" s="29" t="s">
        <v>22</v>
      </c>
      <c r="B11" s="30" t="s">
        <v>23</v>
      </c>
      <c r="C11" s="31">
        <v>1510</v>
      </c>
      <c r="D11" s="31">
        <v>1510</v>
      </c>
      <c r="E11" s="32">
        <v>1621</v>
      </c>
      <c r="F11" s="133">
        <f t="shared" si="0"/>
        <v>111</v>
      </c>
      <c r="G11" s="140">
        <f t="shared" si="1"/>
        <v>1.0735099337748344</v>
      </c>
    </row>
    <row r="12" spans="1:7" s="24" customFormat="1" ht="12" customHeight="1" x14ac:dyDescent="0.25">
      <c r="A12" s="29" t="s">
        <v>24</v>
      </c>
      <c r="B12" s="30" t="s">
        <v>25</v>
      </c>
      <c r="C12" s="31"/>
      <c r="D12" s="31"/>
      <c r="E12" s="32"/>
      <c r="F12" s="133">
        <f t="shared" si="0"/>
        <v>0</v>
      </c>
      <c r="G12" s="140"/>
    </row>
    <row r="13" spans="1:7" s="24" customFormat="1" ht="12" customHeight="1" x14ac:dyDescent="0.25">
      <c r="A13" s="29" t="s">
        <v>26</v>
      </c>
      <c r="B13" s="30" t="s">
        <v>27</v>
      </c>
      <c r="C13" s="31"/>
      <c r="D13" s="31"/>
      <c r="E13" s="32"/>
      <c r="F13" s="133">
        <f t="shared" si="0"/>
        <v>0</v>
      </c>
      <c r="G13" s="140"/>
    </row>
    <row r="14" spans="1:7" s="24" customFormat="1" ht="12" customHeight="1" x14ac:dyDescent="0.25">
      <c r="A14" s="29" t="s">
        <v>28</v>
      </c>
      <c r="B14" s="30" t="s">
        <v>29</v>
      </c>
      <c r="C14" s="31">
        <v>462</v>
      </c>
      <c r="D14" s="31">
        <v>462</v>
      </c>
      <c r="E14" s="32">
        <v>480</v>
      </c>
      <c r="F14" s="133">
        <f t="shared" si="0"/>
        <v>18</v>
      </c>
      <c r="G14" s="140">
        <f t="shared" si="1"/>
        <v>1.0389610389610389</v>
      </c>
    </row>
    <row r="15" spans="1:7" s="34" customFormat="1" ht="12" customHeight="1" x14ac:dyDescent="0.25">
      <c r="A15" s="29" t="s">
        <v>30</v>
      </c>
      <c r="B15" s="33" t="s">
        <v>31</v>
      </c>
      <c r="C15" s="31">
        <v>200</v>
      </c>
      <c r="D15" s="31">
        <v>200</v>
      </c>
      <c r="E15" s="32">
        <v>77</v>
      </c>
      <c r="F15" s="133">
        <f t="shared" si="0"/>
        <v>-123</v>
      </c>
      <c r="G15" s="140">
        <f t="shared" si="1"/>
        <v>0.38500000000000001</v>
      </c>
    </row>
    <row r="16" spans="1:7" s="34" customFormat="1" ht="12" customHeight="1" x14ac:dyDescent="0.25">
      <c r="A16" s="29" t="s">
        <v>32</v>
      </c>
      <c r="B16" s="30" t="s">
        <v>33</v>
      </c>
      <c r="C16" s="35">
        <v>4</v>
      </c>
      <c r="D16" s="35">
        <v>4</v>
      </c>
      <c r="E16" s="36">
        <v>7</v>
      </c>
      <c r="F16" s="133">
        <f t="shared" si="0"/>
        <v>3</v>
      </c>
      <c r="G16" s="140">
        <f t="shared" si="1"/>
        <v>1.75</v>
      </c>
    </row>
    <row r="17" spans="1:7" s="24" customFormat="1" ht="12" customHeight="1" x14ac:dyDescent="0.25">
      <c r="A17" s="29" t="s">
        <v>34</v>
      </c>
      <c r="B17" s="30" t="s">
        <v>35</v>
      </c>
      <c r="C17" s="31"/>
      <c r="D17" s="31"/>
      <c r="E17" s="32"/>
      <c r="F17" s="133">
        <f t="shared" si="0"/>
        <v>0</v>
      </c>
      <c r="G17" s="140"/>
    </row>
    <row r="18" spans="1:7" s="34" customFormat="1" ht="12" customHeight="1" thickBot="1" x14ac:dyDescent="0.3">
      <c r="A18" s="29" t="s">
        <v>36</v>
      </c>
      <c r="B18" s="33" t="s">
        <v>37</v>
      </c>
      <c r="C18" s="37">
        <v>1</v>
      </c>
      <c r="D18" s="37">
        <v>1</v>
      </c>
      <c r="E18" s="38">
        <v>37</v>
      </c>
      <c r="F18" s="133">
        <f t="shared" si="0"/>
        <v>36</v>
      </c>
      <c r="G18" s="140">
        <f t="shared" si="1"/>
        <v>37</v>
      </c>
    </row>
    <row r="19" spans="1:7" s="34" customFormat="1" ht="21.75" thickBot="1" x14ac:dyDescent="0.3">
      <c r="A19" s="16" t="s">
        <v>38</v>
      </c>
      <c r="B19" s="21" t="s">
        <v>39</v>
      </c>
      <c r="C19" s="22">
        <f>SUM(C20:C22)</f>
        <v>18382</v>
      </c>
      <c r="D19" s="22">
        <f>SUM(D20:D22)</f>
        <v>19483</v>
      </c>
      <c r="E19" s="23">
        <f>SUM(E20:E22)</f>
        <v>19483</v>
      </c>
      <c r="F19" s="133">
        <f t="shared" si="0"/>
        <v>0</v>
      </c>
      <c r="G19" s="140">
        <f t="shared" si="1"/>
        <v>1</v>
      </c>
    </row>
    <row r="20" spans="1:7" s="34" customFormat="1" ht="12" customHeight="1" x14ac:dyDescent="0.25">
      <c r="A20" s="29" t="s">
        <v>40</v>
      </c>
      <c r="B20" s="39" t="s">
        <v>41</v>
      </c>
      <c r="C20" s="31"/>
      <c r="D20" s="31"/>
      <c r="E20" s="32"/>
      <c r="F20" s="133">
        <f t="shared" si="0"/>
        <v>0</v>
      </c>
      <c r="G20" s="140"/>
    </row>
    <row r="21" spans="1:7" s="34" customFormat="1" ht="12" customHeight="1" x14ac:dyDescent="0.25">
      <c r="A21" s="29" t="s">
        <v>42</v>
      </c>
      <c r="B21" s="30" t="s">
        <v>43</v>
      </c>
      <c r="C21" s="31"/>
      <c r="D21" s="31"/>
      <c r="E21" s="32"/>
      <c r="F21" s="133">
        <f t="shared" si="0"/>
        <v>0</v>
      </c>
      <c r="G21" s="140"/>
    </row>
    <row r="22" spans="1:7" s="34" customFormat="1" ht="12" customHeight="1" x14ac:dyDescent="0.25">
      <c r="A22" s="29" t="s">
        <v>44</v>
      </c>
      <c r="B22" s="30" t="s">
        <v>45</v>
      </c>
      <c r="C22" s="31">
        <v>18382</v>
      </c>
      <c r="D22" s="31">
        <v>19483</v>
      </c>
      <c r="E22" s="32">
        <v>19483</v>
      </c>
      <c r="F22" s="133">
        <f t="shared" si="0"/>
        <v>0</v>
      </c>
      <c r="G22" s="140">
        <f t="shared" si="1"/>
        <v>1</v>
      </c>
    </row>
    <row r="23" spans="1:7" s="34" customFormat="1" ht="12" customHeight="1" thickBot="1" x14ac:dyDescent="0.3">
      <c r="A23" s="29" t="s">
        <v>46</v>
      </c>
      <c r="B23" s="30" t="s">
        <v>47</v>
      </c>
      <c r="C23" s="31"/>
      <c r="D23" s="31"/>
      <c r="E23" s="32"/>
      <c r="F23" s="133">
        <f t="shared" si="0"/>
        <v>0</v>
      </c>
      <c r="G23" s="140"/>
    </row>
    <row r="24" spans="1:7" s="34" customFormat="1" ht="12" customHeight="1" thickBot="1" x14ac:dyDescent="0.3">
      <c r="A24" s="40" t="s">
        <v>48</v>
      </c>
      <c r="B24" s="41" t="s">
        <v>49</v>
      </c>
      <c r="C24" s="42"/>
      <c r="D24" s="42"/>
      <c r="E24" s="43">
        <v>5</v>
      </c>
      <c r="F24" s="133">
        <f t="shared" si="0"/>
        <v>5</v>
      </c>
      <c r="G24" s="140"/>
    </row>
    <row r="25" spans="1:7" s="34" customFormat="1" ht="21.75" thickBot="1" x14ac:dyDescent="0.3">
      <c r="A25" s="40" t="s">
        <v>50</v>
      </c>
      <c r="B25" s="41" t="s">
        <v>51</v>
      </c>
      <c r="C25" s="22">
        <f>SUM(C26:C27)</f>
        <v>0</v>
      </c>
      <c r="D25" s="22">
        <f>SUM(D26:D27)</f>
        <v>0</v>
      </c>
      <c r="E25" s="23">
        <f>SUM(E26:E27)</f>
        <v>0</v>
      </c>
      <c r="F25" s="133">
        <f t="shared" si="0"/>
        <v>0</v>
      </c>
      <c r="G25" s="140"/>
    </row>
    <row r="26" spans="1:7" s="34" customFormat="1" ht="12" customHeight="1" x14ac:dyDescent="0.25">
      <c r="A26" s="44" t="s">
        <v>52</v>
      </c>
      <c r="B26" s="45" t="s">
        <v>43</v>
      </c>
      <c r="C26" s="46"/>
      <c r="D26" s="46"/>
      <c r="E26" s="47"/>
      <c r="F26" s="133">
        <f t="shared" si="0"/>
        <v>0</v>
      </c>
      <c r="G26" s="140"/>
    </row>
    <row r="27" spans="1:7" s="34" customFormat="1" ht="12" customHeight="1" x14ac:dyDescent="0.25">
      <c r="A27" s="44" t="s">
        <v>53</v>
      </c>
      <c r="B27" s="48" t="s">
        <v>54</v>
      </c>
      <c r="C27" s="49"/>
      <c r="D27" s="49"/>
      <c r="E27" s="50"/>
      <c r="F27" s="133">
        <f t="shared" si="0"/>
        <v>0</v>
      </c>
      <c r="G27" s="140"/>
    </row>
    <row r="28" spans="1:7" s="34" customFormat="1" ht="12" customHeight="1" thickBot="1" x14ac:dyDescent="0.3">
      <c r="A28" s="29" t="s">
        <v>55</v>
      </c>
      <c r="B28" s="51" t="s">
        <v>56</v>
      </c>
      <c r="C28" s="52"/>
      <c r="D28" s="52"/>
      <c r="E28" s="53"/>
      <c r="F28" s="133">
        <f t="shared" si="0"/>
        <v>0</v>
      </c>
      <c r="G28" s="140"/>
    </row>
    <row r="29" spans="1:7" s="34" customFormat="1" ht="12" customHeight="1" thickBot="1" x14ac:dyDescent="0.3">
      <c r="A29" s="40" t="s">
        <v>57</v>
      </c>
      <c r="B29" s="41" t="s">
        <v>58</v>
      </c>
      <c r="C29" s="22">
        <f>SUM(C30:C32)</f>
        <v>0</v>
      </c>
      <c r="D29" s="22">
        <f>SUM(D30:D32)</f>
        <v>0</v>
      </c>
      <c r="E29" s="23">
        <f>SUM(E30:E32)</f>
        <v>0</v>
      </c>
      <c r="F29" s="133">
        <f t="shared" si="0"/>
        <v>0</v>
      </c>
      <c r="G29" s="140"/>
    </row>
    <row r="30" spans="1:7" s="34" customFormat="1" ht="12" customHeight="1" x14ac:dyDescent="0.25">
      <c r="A30" s="44" t="s">
        <v>59</v>
      </c>
      <c r="B30" s="45" t="s">
        <v>60</v>
      </c>
      <c r="C30" s="46"/>
      <c r="D30" s="46"/>
      <c r="E30" s="47"/>
      <c r="F30" s="133">
        <f t="shared" si="0"/>
        <v>0</v>
      </c>
      <c r="G30" s="140"/>
    </row>
    <row r="31" spans="1:7" s="34" customFormat="1" ht="12" customHeight="1" x14ac:dyDescent="0.25">
      <c r="A31" s="44" t="s">
        <v>61</v>
      </c>
      <c r="B31" s="48" t="s">
        <v>62</v>
      </c>
      <c r="C31" s="49"/>
      <c r="D31" s="49"/>
      <c r="E31" s="50"/>
      <c r="F31" s="133">
        <f t="shared" si="0"/>
        <v>0</v>
      </c>
      <c r="G31" s="140"/>
    </row>
    <row r="32" spans="1:7" s="34" customFormat="1" ht="12" customHeight="1" thickBot="1" x14ac:dyDescent="0.3">
      <c r="A32" s="29" t="s">
        <v>63</v>
      </c>
      <c r="B32" s="54" t="s">
        <v>64</v>
      </c>
      <c r="C32" s="52"/>
      <c r="D32" s="52"/>
      <c r="E32" s="53"/>
      <c r="F32" s="133">
        <f t="shared" si="0"/>
        <v>0</v>
      </c>
      <c r="G32" s="140"/>
    </row>
    <row r="33" spans="1:7" s="34" customFormat="1" ht="12" customHeight="1" thickBot="1" x14ac:dyDescent="0.3">
      <c r="A33" s="40" t="s">
        <v>65</v>
      </c>
      <c r="B33" s="41" t="s">
        <v>66</v>
      </c>
      <c r="C33" s="42"/>
      <c r="D33" s="42"/>
      <c r="E33" s="43"/>
      <c r="F33" s="133">
        <f t="shared" si="0"/>
        <v>0</v>
      </c>
      <c r="G33" s="140"/>
    </row>
    <row r="34" spans="1:7" s="24" customFormat="1" ht="12" customHeight="1" thickBot="1" x14ac:dyDescent="0.3">
      <c r="A34" s="40" t="s">
        <v>67</v>
      </c>
      <c r="B34" s="41" t="s">
        <v>68</v>
      </c>
      <c r="C34" s="42"/>
      <c r="D34" s="42"/>
      <c r="E34" s="43"/>
      <c r="F34" s="133">
        <f t="shared" si="0"/>
        <v>0</v>
      </c>
      <c r="G34" s="140"/>
    </row>
    <row r="35" spans="1:7" s="24" customFormat="1" ht="12" customHeight="1" thickBot="1" x14ac:dyDescent="0.3">
      <c r="A35" s="16" t="s">
        <v>69</v>
      </c>
      <c r="B35" s="41" t="s">
        <v>70</v>
      </c>
      <c r="C35" s="22">
        <f>+C8+C19+C24+C25+C29+C33+C34</f>
        <v>20759</v>
      </c>
      <c r="D35" s="22">
        <f>+D8+D19+D24+D25+D29+D33+D34</f>
        <v>21860</v>
      </c>
      <c r="E35" s="23">
        <f>+E8+E19+E24+E25+E29+E33+E34</f>
        <v>21918</v>
      </c>
      <c r="F35" s="133">
        <f t="shared" si="0"/>
        <v>58</v>
      </c>
      <c r="G35" s="140">
        <f t="shared" si="1"/>
        <v>1.0026532479414456</v>
      </c>
    </row>
    <row r="36" spans="1:7" s="24" customFormat="1" ht="12" customHeight="1" thickBot="1" x14ac:dyDescent="0.3">
      <c r="A36" s="55" t="s">
        <v>71</v>
      </c>
      <c r="B36" s="41" t="s">
        <v>72</v>
      </c>
      <c r="C36" s="22">
        <f>+C37+C38+C39</f>
        <v>136008</v>
      </c>
      <c r="D36" s="22">
        <f>+D37+D38+D39</f>
        <v>128944</v>
      </c>
      <c r="E36" s="23">
        <f>+E37+E38+E39</f>
        <v>128944</v>
      </c>
      <c r="F36" s="133">
        <f t="shared" si="0"/>
        <v>0</v>
      </c>
      <c r="G36" s="140">
        <f t="shared" si="1"/>
        <v>1</v>
      </c>
    </row>
    <row r="37" spans="1:7" s="24" customFormat="1" ht="12" customHeight="1" x14ac:dyDescent="0.25">
      <c r="A37" s="44" t="s">
        <v>73</v>
      </c>
      <c r="B37" s="45" t="s">
        <v>74</v>
      </c>
      <c r="C37" s="46">
        <v>123</v>
      </c>
      <c r="D37" s="46">
        <v>860</v>
      </c>
      <c r="E37" s="47">
        <v>860</v>
      </c>
      <c r="F37" s="133">
        <f t="shared" si="0"/>
        <v>0</v>
      </c>
      <c r="G37" s="140">
        <f t="shared" si="1"/>
        <v>1</v>
      </c>
    </row>
    <row r="38" spans="1:7" s="34" customFormat="1" ht="12" customHeight="1" x14ac:dyDescent="0.25">
      <c r="A38" s="44" t="s">
        <v>75</v>
      </c>
      <c r="B38" s="48" t="s">
        <v>76</v>
      </c>
      <c r="C38" s="49"/>
      <c r="D38" s="49"/>
      <c r="E38" s="50"/>
      <c r="F38" s="133">
        <f t="shared" si="0"/>
        <v>0</v>
      </c>
      <c r="G38" s="140"/>
    </row>
    <row r="39" spans="1:7" s="34" customFormat="1" ht="12" customHeight="1" thickBot="1" x14ac:dyDescent="0.3">
      <c r="A39" s="29" t="s">
        <v>77</v>
      </c>
      <c r="B39" s="54" t="s">
        <v>78</v>
      </c>
      <c r="C39" s="52">
        <v>135885</v>
      </c>
      <c r="D39" s="52">
        <v>128084</v>
      </c>
      <c r="E39" s="53">
        <v>128084</v>
      </c>
      <c r="F39" s="133">
        <f t="shared" si="0"/>
        <v>0</v>
      </c>
      <c r="G39" s="140">
        <f t="shared" si="1"/>
        <v>1</v>
      </c>
    </row>
    <row r="40" spans="1:7" s="34" customFormat="1" ht="15" customHeight="1" thickBot="1" x14ac:dyDescent="0.25">
      <c r="A40" s="55" t="s">
        <v>79</v>
      </c>
      <c r="B40" s="56" t="s">
        <v>80</v>
      </c>
      <c r="C40" s="57">
        <f>+C35+C36</f>
        <v>156767</v>
      </c>
      <c r="D40" s="57">
        <f>+D35+D36</f>
        <v>150804</v>
      </c>
      <c r="E40" s="58">
        <f>+E35+E36</f>
        <v>150862</v>
      </c>
      <c r="F40" s="133">
        <f t="shared" si="0"/>
        <v>58</v>
      </c>
      <c r="G40" s="140">
        <f t="shared" si="1"/>
        <v>1.0003846051828864</v>
      </c>
    </row>
    <row r="41" spans="1:7" s="34" customFormat="1" ht="15" customHeight="1" x14ac:dyDescent="0.25">
      <c r="A41" s="59"/>
      <c r="B41" s="60"/>
      <c r="C41" s="61"/>
      <c r="D41" s="61"/>
      <c r="E41" s="61"/>
      <c r="F41" s="134"/>
      <c r="G41" s="141"/>
    </row>
    <row r="42" spans="1:7" ht="15.75" thickBot="1" x14ac:dyDescent="0.3">
      <c r="A42" s="62"/>
      <c r="B42" s="63"/>
      <c r="C42" s="64"/>
      <c r="D42" s="64"/>
      <c r="E42" s="64"/>
    </row>
    <row r="43" spans="1:7" s="20" customFormat="1" ht="16.5" customHeight="1" thickBot="1" x14ac:dyDescent="0.3">
      <c r="A43" s="94" t="s">
        <v>81</v>
      </c>
      <c r="B43" s="95"/>
      <c r="C43" s="95"/>
      <c r="D43" s="95"/>
      <c r="E43" s="96"/>
      <c r="F43" s="132"/>
      <c r="G43" s="139"/>
    </row>
    <row r="44" spans="1:7" s="66" customFormat="1" ht="12" customHeight="1" thickBot="1" x14ac:dyDescent="0.3">
      <c r="A44" s="40" t="s">
        <v>16</v>
      </c>
      <c r="B44" s="41" t="s">
        <v>82</v>
      </c>
      <c r="C44" s="22">
        <f>SUM(C45:C49)</f>
        <v>155624</v>
      </c>
      <c r="D44" s="22">
        <f>SUM(D45:D49)</f>
        <v>150156</v>
      </c>
      <c r="E44" s="65">
        <f>SUM(E45:E49)</f>
        <v>149538</v>
      </c>
      <c r="F44" s="133">
        <f t="shared" ref="F44:F55" si="2">E44-D44</f>
        <v>-618</v>
      </c>
      <c r="G44" s="140">
        <f t="shared" ref="G44:G55" si="3">E44/D44</f>
        <v>0.99588428034843768</v>
      </c>
    </row>
    <row r="45" spans="1:7" ht="12" customHeight="1" x14ac:dyDescent="0.25">
      <c r="A45" s="29" t="s">
        <v>18</v>
      </c>
      <c r="B45" s="39" t="s">
        <v>83</v>
      </c>
      <c r="C45" s="46">
        <v>102261</v>
      </c>
      <c r="D45" s="46">
        <v>100622</v>
      </c>
      <c r="E45" s="67">
        <v>100214</v>
      </c>
      <c r="F45" s="133">
        <f t="shared" si="2"/>
        <v>-408</v>
      </c>
      <c r="G45" s="140">
        <f t="shared" si="3"/>
        <v>0.99594522072707758</v>
      </c>
    </row>
    <row r="46" spans="1:7" ht="12" customHeight="1" x14ac:dyDescent="0.25">
      <c r="A46" s="29" t="s">
        <v>20</v>
      </c>
      <c r="B46" s="30" t="s">
        <v>84</v>
      </c>
      <c r="C46" s="68">
        <v>22708</v>
      </c>
      <c r="D46" s="68">
        <v>22321</v>
      </c>
      <c r="E46" s="69">
        <v>22116</v>
      </c>
      <c r="F46" s="133">
        <f t="shared" si="2"/>
        <v>-205</v>
      </c>
      <c r="G46" s="140">
        <f t="shared" si="3"/>
        <v>0.99081582366381438</v>
      </c>
    </row>
    <row r="47" spans="1:7" ht="12" customHeight="1" x14ac:dyDescent="0.25">
      <c r="A47" s="29" t="s">
        <v>22</v>
      </c>
      <c r="B47" s="30" t="s">
        <v>85</v>
      </c>
      <c r="C47" s="68">
        <v>30655</v>
      </c>
      <c r="D47" s="68">
        <v>25738</v>
      </c>
      <c r="E47" s="69">
        <v>25732</v>
      </c>
      <c r="F47" s="133">
        <f t="shared" si="2"/>
        <v>-6</v>
      </c>
      <c r="G47" s="140">
        <f t="shared" si="3"/>
        <v>0.99976688165358618</v>
      </c>
    </row>
    <row r="48" spans="1:7" ht="12" customHeight="1" x14ac:dyDescent="0.25">
      <c r="A48" s="29" t="s">
        <v>24</v>
      </c>
      <c r="B48" s="30" t="s">
        <v>86</v>
      </c>
      <c r="C48" s="68"/>
      <c r="D48" s="68"/>
      <c r="E48" s="69"/>
      <c r="F48" s="133">
        <f t="shared" si="2"/>
        <v>0</v>
      </c>
      <c r="G48" s="140"/>
    </row>
    <row r="49" spans="1:7" ht="12" customHeight="1" thickBot="1" x14ac:dyDescent="0.3">
      <c r="A49" s="29" t="s">
        <v>26</v>
      </c>
      <c r="B49" s="30" t="s">
        <v>87</v>
      </c>
      <c r="C49" s="68"/>
      <c r="D49" s="68">
        <v>1475</v>
      </c>
      <c r="E49" s="69">
        <v>1476</v>
      </c>
      <c r="F49" s="133">
        <f t="shared" si="2"/>
        <v>1</v>
      </c>
      <c r="G49" s="140">
        <f t="shared" si="3"/>
        <v>1.0006779661016949</v>
      </c>
    </row>
    <row r="50" spans="1:7" ht="12" customHeight="1" thickBot="1" x14ac:dyDescent="0.3">
      <c r="A50" s="40" t="s">
        <v>38</v>
      </c>
      <c r="B50" s="41" t="s">
        <v>88</v>
      </c>
      <c r="C50" s="22">
        <f>SUM(C51:C53)</f>
        <v>1143</v>
      </c>
      <c r="D50" s="22">
        <f>SUM(D51:D53)</f>
        <v>648</v>
      </c>
      <c r="E50" s="65">
        <f>SUM(E51:E53)</f>
        <v>647</v>
      </c>
      <c r="F50" s="133">
        <f t="shared" si="2"/>
        <v>-1</v>
      </c>
      <c r="G50" s="140">
        <f t="shared" si="3"/>
        <v>0.99845679012345678</v>
      </c>
    </row>
    <row r="51" spans="1:7" s="66" customFormat="1" ht="12" customHeight="1" x14ac:dyDescent="0.25">
      <c r="A51" s="29" t="s">
        <v>40</v>
      </c>
      <c r="B51" s="39" t="s">
        <v>89</v>
      </c>
      <c r="C51" s="46">
        <v>1143</v>
      </c>
      <c r="D51" s="46">
        <v>648</v>
      </c>
      <c r="E51" s="67">
        <v>647</v>
      </c>
      <c r="F51" s="133">
        <f t="shared" si="2"/>
        <v>-1</v>
      </c>
      <c r="G51" s="140">
        <f t="shared" si="3"/>
        <v>0.99845679012345678</v>
      </c>
    </row>
    <row r="52" spans="1:7" ht="12" customHeight="1" x14ac:dyDescent="0.25">
      <c r="A52" s="29" t="s">
        <v>42</v>
      </c>
      <c r="B52" s="30" t="s">
        <v>90</v>
      </c>
      <c r="C52" s="68"/>
      <c r="D52" s="68"/>
      <c r="E52" s="69"/>
      <c r="F52" s="133">
        <f t="shared" si="2"/>
        <v>0</v>
      </c>
      <c r="G52" s="140"/>
    </row>
    <row r="53" spans="1:7" ht="12" customHeight="1" x14ac:dyDescent="0.25">
      <c r="A53" s="29" t="s">
        <v>44</v>
      </c>
      <c r="B53" s="30" t="s">
        <v>91</v>
      </c>
      <c r="C53" s="68"/>
      <c r="D53" s="68"/>
      <c r="E53" s="69"/>
      <c r="F53" s="133">
        <f t="shared" si="2"/>
        <v>0</v>
      </c>
      <c r="G53" s="140"/>
    </row>
    <row r="54" spans="1:7" ht="12" customHeight="1" thickBot="1" x14ac:dyDescent="0.3">
      <c r="A54" s="29" t="s">
        <v>46</v>
      </c>
      <c r="B54" s="30" t="s">
        <v>92</v>
      </c>
      <c r="C54" s="68"/>
      <c r="D54" s="68"/>
      <c r="E54" s="69"/>
      <c r="F54" s="133">
        <f t="shared" si="2"/>
        <v>0</v>
      </c>
      <c r="G54" s="140"/>
    </row>
    <row r="55" spans="1:7" ht="12" customHeight="1" thickBot="1" x14ac:dyDescent="0.3">
      <c r="A55" s="40" t="s">
        <v>48</v>
      </c>
      <c r="B55" s="70" t="s">
        <v>93</v>
      </c>
      <c r="C55" s="22">
        <f>+C44+C50</f>
        <v>156767</v>
      </c>
      <c r="D55" s="22">
        <f>+D44+D50</f>
        <v>150804</v>
      </c>
      <c r="E55" s="65">
        <f>+E44+E50</f>
        <v>150185</v>
      </c>
      <c r="F55" s="133">
        <f t="shared" si="2"/>
        <v>-619</v>
      </c>
      <c r="G55" s="140">
        <f t="shared" si="3"/>
        <v>0.9958953343412642</v>
      </c>
    </row>
    <row r="56" spans="1:7" ht="15.75" thickBot="1" x14ac:dyDescent="0.3">
      <c r="C56" s="72"/>
      <c r="D56" s="72"/>
      <c r="E56" s="72"/>
    </row>
    <row r="57" spans="1:7" ht="15" customHeight="1" thickBot="1" x14ac:dyDescent="0.3">
      <c r="A57" s="73" t="s">
        <v>94</v>
      </c>
      <c r="B57" s="74"/>
      <c r="C57" s="75">
        <v>30</v>
      </c>
      <c r="D57" s="75">
        <v>30</v>
      </c>
      <c r="E57" s="76">
        <v>30</v>
      </c>
    </row>
    <row r="58" spans="1:7" ht="14.25" customHeight="1" thickBot="1" x14ac:dyDescent="0.3">
      <c r="A58" s="77" t="s">
        <v>95</v>
      </c>
      <c r="B58" s="78"/>
      <c r="C58" s="75">
        <v>2</v>
      </c>
      <c r="D58" s="75">
        <v>2</v>
      </c>
      <c r="E58" s="76">
        <v>2</v>
      </c>
    </row>
  </sheetData>
  <mergeCells count="4">
    <mergeCell ref="B2:D2"/>
    <mergeCell ref="B3:D3"/>
    <mergeCell ref="A7:E7"/>
    <mergeCell ref="A43:E43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9" zoomScaleNormal="100" workbookViewId="0">
      <selection activeCell="O30" sqref="O30"/>
    </sheetView>
  </sheetViews>
  <sheetFormatPr defaultRowHeight="24.95" customHeight="1" x14ac:dyDescent="0.25"/>
  <cols>
    <col min="1" max="1" width="8.140625" customWidth="1"/>
    <col min="2" max="2" width="41" customWidth="1"/>
    <col min="3" max="4" width="13.85546875" customWidth="1"/>
    <col min="5" max="5" width="14.140625" customWidth="1"/>
    <col min="6" max="6" width="9.5703125" style="85" bestFit="1" customWidth="1"/>
    <col min="7" max="7" width="8.140625" style="86" bestFit="1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7" ht="15" x14ac:dyDescent="0.25">
      <c r="A1" s="99" t="s">
        <v>96</v>
      </c>
      <c r="B1" s="100"/>
      <c r="C1" s="100"/>
      <c r="D1" s="100"/>
      <c r="E1" s="100"/>
      <c r="F1" s="101"/>
      <c r="G1" s="102"/>
    </row>
    <row r="2" spans="1:7" ht="37.5" customHeight="1" x14ac:dyDescent="0.25">
      <c r="A2" s="103" t="s">
        <v>97</v>
      </c>
      <c r="B2" s="103" t="s">
        <v>98</v>
      </c>
      <c r="C2" s="103" t="s">
        <v>99</v>
      </c>
      <c r="D2" s="103" t="s">
        <v>100</v>
      </c>
      <c r="E2" s="103" t="s">
        <v>101</v>
      </c>
      <c r="F2" s="101"/>
      <c r="G2" s="102"/>
    </row>
    <row r="3" spans="1:7" ht="15" x14ac:dyDescent="0.25">
      <c r="A3" s="103">
        <v>1</v>
      </c>
      <c r="B3" s="103">
        <v>2</v>
      </c>
      <c r="C3" s="103">
        <v>3</v>
      </c>
      <c r="D3" s="103">
        <v>4</v>
      </c>
      <c r="E3" s="103">
        <v>5</v>
      </c>
      <c r="F3" s="101" t="s">
        <v>261</v>
      </c>
      <c r="G3" s="102" t="s">
        <v>262</v>
      </c>
    </row>
    <row r="4" spans="1:7" ht="15" x14ac:dyDescent="0.25">
      <c r="A4" s="104" t="s">
        <v>4</v>
      </c>
      <c r="B4" s="105" t="s">
        <v>102</v>
      </c>
      <c r="C4" s="106">
        <v>703577</v>
      </c>
      <c r="D4" s="106">
        <v>0</v>
      </c>
      <c r="E4" s="106">
        <v>0</v>
      </c>
      <c r="F4" s="107">
        <f>E4-C4</f>
        <v>-703577</v>
      </c>
      <c r="G4" s="108">
        <f>E4/C4</f>
        <v>0</v>
      </c>
    </row>
    <row r="5" spans="1:7" ht="15" x14ac:dyDescent="0.25">
      <c r="A5" s="109" t="s">
        <v>103</v>
      </c>
      <c r="B5" s="110" t="s">
        <v>104</v>
      </c>
      <c r="C5" s="111">
        <v>703577</v>
      </c>
      <c r="D5" s="111">
        <v>0</v>
      </c>
      <c r="E5" s="111">
        <v>0</v>
      </c>
      <c r="F5" s="107">
        <f t="shared" ref="F5:F44" si="0">E5-C5</f>
        <v>-703577</v>
      </c>
      <c r="G5" s="108">
        <f t="shared" ref="G5:G44" si="1">E5/C5</f>
        <v>0</v>
      </c>
    </row>
    <row r="6" spans="1:7" ht="25.5" x14ac:dyDescent="0.25">
      <c r="A6" s="104" t="s">
        <v>105</v>
      </c>
      <c r="B6" s="105" t="s">
        <v>106</v>
      </c>
      <c r="C6" s="106">
        <v>487865</v>
      </c>
      <c r="D6" s="106">
        <v>0</v>
      </c>
      <c r="E6" s="106">
        <v>501105</v>
      </c>
      <c r="F6" s="107">
        <f t="shared" si="0"/>
        <v>13240</v>
      </c>
      <c r="G6" s="108">
        <f t="shared" si="1"/>
        <v>1.0271386551607515</v>
      </c>
    </row>
    <row r="7" spans="1:7" ht="15" x14ac:dyDescent="0.25">
      <c r="A7" s="109" t="s">
        <v>108</v>
      </c>
      <c r="B7" s="110" t="s">
        <v>109</v>
      </c>
      <c r="C7" s="111">
        <v>487865</v>
      </c>
      <c r="D7" s="111">
        <v>0</v>
      </c>
      <c r="E7" s="111">
        <v>501105</v>
      </c>
      <c r="F7" s="107">
        <f t="shared" si="0"/>
        <v>13240</v>
      </c>
      <c r="G7" s="108">
        <f t="shared" si="1"/>
        <v>1.0271386551607515</v>
      </c>
    </row>
    <row r="8" spans="1:7" ht="38.25" x14ac:dyDescent="0.25">
      <c r="A8" s="109" t="s">
        <v>110</v>
      </c>
      <c r="B8" s="110" t="s">
        <v>111</v>
      </c>
      <c r="C8" s="111">
        <v>1191442</v>
      </c>
      <c r="D8" s="111">
        <v>0</v>
      </c>
      <c r="E8" s="111">
        <v>501105</v>
      </c>
      <c r="F8" s="107">
        <f t="shared" si="0"/>
        <v>-690337</v>
      </c>
      <c r="G8" s="108">
        <f t="shared" si="1"/>
        <v>0.42058698618984391</v>
      </c>
    </row>
    <row r="9" spans="1:7" ht="15" x14ac:dyDescent="0.25">
      <c r="A9" s="104" t="s">
        <v>112</v>
      </c>
      <c r="B9" s="105" t="s">
        <v>113</v>
      </c>
      <c r="C9" s="106">
        <v>67295</v>
      </c>
      <c r="D9" s="106">
        <v>0</v>
      </c>
      <c r="E9" s="106">
        <v>46180</v>
      </c>
      <c r="F9" s="107">
        <f t="shared" si="0"/>
        <v>-21115</v>
      </c>
      <c r="G9" s="108">
        <f t="shared" si="1"/>
        <v>0.6862322609406345</v>
      </c>
    </row>
    <row r="10" spans="1:7" ht="25.5" x14ac:dyDescent="0.25">
      <c r="A10" s="109" t="s">
        <v>114</v>
      </c>
      <c r="B10" s="110" t="s">
        <v>115</v>
      </c>
      <c r="C10" s="111">
        <v>67295</v>
      </c>
      <c r="D10" s="111">
        <v>0</v>
      </c>
      <c r="E10" s="111">
        <v>46180</v>
      </c>
      <c r="F10" s="107">
        <f t="shared" si="0"/>
        <v>-21115</v>
      </c>
      <c r="G10" s="108">
        <f t="shared" si="1"/>
        <v>0.6862322609406345</v>
      </c>
    </row>
    <row r="11" spans="1:7" ht="15" x14ac:dyDescent="0.25">
      <c r="A11" s="104" t="s">
        <v>116</v>
      </c>
      <c r="B11" s="105" t="s">
        <v>117</v>
      </c>
      <c r="C11" s="106">
        <v>55654</v>
      </c>
      <c r="D11" s="106">
        <v>0</v>
      </c>
      <c r="E11" s="106">
        <v>592579</v>
      </c>
      <c r="F11" s="107">
        <f t="shared" si="0"/>
        <v>536925</v>
      </c>
      <c r="G11" s="108">
        <f t="shared" si="1"/>
        <v>10.647554533366874</v>
      </c>
    </row>
    <row r="12" spans="1:7" ht="15" x14ac:dyDescent="0.25">
      <c r="A12" s="109" t="s">
        <v>118</v>
      </c>
      <c r="B12" s="110" t="s">
        <v>119</v>
      </c>
      <c r="C12" s="111">
        <v>55654</v>
      </c>
      <c r="D12" s="111">
        <v>0</v>
      </c>
      <c r="E12" s="111">
        <v>592579</v>
      </c>
      <c r="F12" s="107">
        <f t="shared" si="0"/>
        <v>536925</v>
      </c>
      <c r="G12" s="108">
        <f t="shared" si="1"/>
        <v>10.647554533366874</v>
      </c>
    </row>
    <row r="13" spans="1:7" ht="15" x14ac:dyDescent="0.25">
      <c r="A13" s="109" t="s">
        <v>120</v>
      </c>
      <c r="B13" s="110" t="s">
        <v>121</v>
      </c>
      <c r="C13" s="111">
        <v>122949</v>
      </c>
      <c r="D13" s="111">
        <v>0</v>
      </c>
      <c r="E13" s="111">
        <v>638759</v>
      </c>
      <c r="F13" s="107">
        <f t="shared" si="0"/>
        <v>515810</v>
      </c>
      <c r="G13" s="108">
        <f t="shared" si="1"/>
        <v>5.1953167573546759</v>
      </c>
    </row>
    <row r="14" spans="1:7" ht="38.25" x14ac:dyDescent="0.25">
      <c r="A14" s="104" t="s">
        <v>122</v>
      </c>
      <c r="B14" s="105" t="s">
        <v>123</v>
      </c>
      <c r="C14" s="106">
        <v>538474</v>
      </c>
      <c r="D14" s="106">
        <v>0</v>
      </c>
      <c r="E14" s="106">
        <v>136243</v>
      </c>
      <c r="F14" s="107">
        <f t="shared" si="0"/>
        <v>-402231</v>
      </c>
      <c r="G14" s="108">
        <f t="shared" si="1"/>
        <v>0.25301685875269742</v>
      </c>
    </row>
    <row r="15" spans="1:7" ht="51" x14ac:dyDescent="0.25">
      <c r="A15" s="104" t="s">
        <v>124</v>
      </c>
      <c r="B15" s="105" t="s">
        <v>125</v>
      </c>
      <c r="C15" s="106">
        <v>363866</v>
      </c>
      <c r="D15" s="106">
        <v>0</v>
      </c>
      <c r="E15" s="106">
        <v>107356</v>
      </c>
      <c r="F15" s="107">
        <f t="shared" si="0"/>
        <v>-256510</v>
      </c>
      <c r="G15" s="108">
        <f t="shared" si="1"/>
        <v>0.29504268054723443</v>
      </c>
    </row>
    <row r="16" spans="1:7" ht="38.25" x14ac:dyDescent="0.25">
      <c r="A16" s="104" t="s">
        <v>126</v>
      </c>
      <c r="B16" s="105" t="s">
        <v>127</v>
      </c>
      <c r="C16" s="106">
        <v>96958</v>
      </c>
      <c r="D16" s="106">
        <v>0</v>
      </c>
      <c r="E16" s="106">
        <v>28887</v>
      </c>
      <c r="F16" s="107">
        <f t="shared" si="0"/>
        <v>-68071</v>
      </c>
      <c r="G16" s="108">
        <f t="shared" si="1"/>
        <v>0.29793312568328556</v>
      </c>
    </row>
    <row r="17" spans="1:7" ht="38.25" x14ac:dyDescent="0.25">
      <c r="A17" s="104" t="s">
        <v>128</v>
      </c>
      <c r="B17" s="105" t="s">
        <v>129</v>
      </c>
      <c r="C17" s="106">
        <v>77650</v>
      </c>
      <c r="D17" s="106">
        <v>0</v>
      </c>
      <c r="E17" s="106">
        <v>0</v>
      </c>
      <c r="F17" s="107">
        <f t="shared" si="0"/>
        <v>-77650</v>
      </c>
      <c r="G17" s="108">
        <f t="shared" si="1"/>
        <v>0</v>
      </c>
    </row>
    <row r="18" spans="1:7" ht="25.5" x14ac:dyDescent="0.25">
      <c r="A18" s="109" t="s">
        <v>130</v>
      </c>
      <c r="B18" s="110" t="s">
        <v>131</v>
      </c>
      <c r="C18" s="111">
        <v>538474</v>
      </c>
      <c r="D18" s="111">
        <v>0</v>
      </c>
      <c r="E18" s="111">
        <v>136243</v>
      </c>
      <c r="F18" s="107">
        <f t="shared" si="0"/>
        <v>-402231</v>
      </c>
      <c r="G18" s="108">
        <f t="shared" si="1"/>
        <v>0.25301685875269742</v>
      </c>
    </row>
    <row r="19" spans="1:7" ht="15" x14ac:dyDescent="0.25">
      <c r="A19" s="104" t="s">
        <v>132</v>
      </c>
      <c r="B19" s="105" t="s">
        <v>133</v>
      </c>
      <c r="C19" s="106">
        <v>100000</v>
      </c>
      <c r="D19" s="106">
        <v>0</v>
      </c>
      <c r="E19" s="106">
        <v>0</v>
      </c>
      <c r="F19" s="107">
        <f t="shared" si="0"/>
        <v>-100000</v>
      </c>
      <c r="G19" s="108">
        <f t="shared" si="1"/>
        <v>0</v>
      </c>
    </row>
    <row r="20" spans="1:7" ht="25.5" x14ac:dyDescent="0.25">
      <c r="A20" s="104" t="s">
        <v>134</v>
      </c>
      <c r="B20" s="105" t="s">
        <v>135</v>
      </c>
      <c r="C20" s="106">
        <v>100000</v>
      </c>
      <c r="D20" s="106">
        <v>0</v>
      </c>
      <c r="E20" s="106">
        <v>0</v>
      </c>
      <c r="F20" s="107">
        <f t="shared" si="0"/>
        <v>-100000</v>
      </c>
      <c r="G20" s="108">
        <f t="shared" si="1"/>
        <v>0</v>
      </c>
    </row>
    <row r="21" spans="1:7" ht="25.5" x14ac:dyDescent="0.25">
      <c r="A21" s="109" t="s">
        <v>136</v>
      </c>
      <c r="B21" s="110" t="s">
        <v>137</v>
      </c>
      <c r="C21" s="111">
        <v>100000</v>
      </c>
      <c r="D21" s="111">
        <v>0</v>
      </c>
      <c r="E21" s="111">
        <v>0</v>
      </c>
      <c r="F21" s="107">
        <f t="shared" si="0"/>
        <v>-100000</v>
      </c>
      <c r="G21" s="108">
        <f t="shared" si="1"/>
        <v>0</v>
      </c>
    </row>
    <row r="22" spans="1:7" ht="15" x14ac:dyDescent="0.25">
      <c r="A22" s="109" t="s">
        <v>138</v>
      </c>
      <c r="B22" s="110" t="s">
        <v>139</v>
      </c>
      <c r="C22" s="111">
        <v>638474</v>
      </c>
      <c r="D22" s="111">
        <v>0</v>
      </c>
      <c r="E22" s="111">
        <v>136243</v>
      </c>
      <c r="F22" s="107">
        <f t="shared" si="0"/>
        <v>-502231</v>
      </c>
      <c r="G22" s="108">
        <f t="shared" si="1"/>
        <v>0.21338848567052066</v>
      </c>
    </row>
    <row r="23" spans="1:7" ht="25.5" x14ac:dyDescent="0.25">
      <c r="A23" s="104" t="s">
        <v>249</v>
      </c>
      <c r="B23" s="105" t="s">
        <v>250</v>
      </c>
      <c r="C23" s="106">
        <v>0</v>
      </c>
      <c r="D23" s="106">
        <v>0</v>
      </c>
      <c r="E23" s="106">
        <v>380837</v>
      </c>
      <c r="F23" s="107">
        <f t="shared" si="0"/>
        <v>380837</v>
      </c>
      <c r="G23" s="108"/>
    </row>
    <row r="24" spans="1:7" ht="25.5" x14ac:dyDescent="0.25">
      <c r="A24" s="109" t="s">
        <v>251</v>
      </c>
      <c r="B24" s="110" t="s">
        <v>252</v>
      </c>
      <c r="C24" s="111">
        <v>0</v>
      </c>
      <c r="D24" s="111">
        <v>0</v>
      </c>
      <c r="E24" s="111">
        <v>380837</v>
      </c>
      <c r="F24" s="107">
        <f t="shared" si="0"/>
        <v>380837</v>
      </c>
      <c r="G24" s="108"/>
    </row>
    <row r="25" spans="1:7" ht="15" x14ac:dyDescent="0.25">
      <c r="A25" s="104" t="s">
        <v>253</v>
      </c>
      <c r="B25" s="105" t="s">
        <v>254</v>
      </c>
      <c r="C25" s="106">
        <v>0</v>
      </c>
      <c r="D25" s="106">
        <v>0</v>
      </c>
      <c r="E25" s="106">
        <v>-411918</v>
      </c>
      <c r="F25" s="107">
        <f t="shared" si="0"/>
        <v>-411918</v>
      </c>
      <c r="G25" s="108"/>
    </row>
    <row r="26" spans="1:7" ht="25.5" x14ac:dyDescent="0.25">
      <c r="A26" s="109" t="s">
        <v>255</v>
      </c>
      <c r="B26" s="110" t="s">
        <v>256</v>
      </c>
      <c r="C26" s="111">
        <v>0</v>
      </c>
      <c r="D26" s="111">
        <v>0</v>
      </c>
      <c r="E26" s="111">
        <v>-411918</v>
      </c>
      <c r="F26" s="107">
        <f t="shared" si="0"/>
        <v>-411918</v>
      </c>
      <c r="G26" s="108"/>
    </row>
    <row r="27" spans="1:7" ht="25.5" x14ac:dyDescent="0.25">
      <c r="A27" s="104" t="s">
        <v>140</v>
      </c>
      <c r="B27" s="105" t="s">
        <v>141</v>
      </c>
      <c r="C27" s="106">
        <v>598651</v>
      </c>
      <c r="D27" s="106">
        <v>0</v>
      </c>
      <c r="E27" s="106">
        <v>0</v>
      </c>
      <c r="F27" s="107">
        <f t="shared" si="0"/>
        <v>-598651</v>
      </c>
      <c r="G27" s="108">
        <f t="shared" si="1"/>
        <v>0</v>
      </c>
    </row>
    <row r="28" spans="1:7" ht="25.5" x14ac:dyDescent="0.25">
      <c r="A28" s="109" t="s">
        <v>142</v>
      </c>
      <c r="B28" s="110" t="s">
        <v>143</v>
      </c>
      <c r="C28" s="111">
        <v>598651</v>
      </c>
      <c r="D28" s="111">
        <v>0</v>
      </c>
      <c r="E28" s="111">
        <v>0</v>
      </c>
      <c r="F28" s="107">
        <f t="shared" si="0"/>
        <v>-598651</v>
      </c>
      <c r="G28" s="108">
        <f t="shared" si="1"/>
        <v>0</v>
      </c>
    </row>
    <row r="29" spans="1:7" ht="25.5" x14ac:dyDescent="0.25">
      <c r="A29" s="109" t="s">
        <v>144</v>
      </c>
      <c r="B29" s="110" t="s">
        <v>145</v>
      </c>
      <c r="C29" s="111">
        <v>598651</v>
      </c>
      <c r="D29" s="111">
        <v>0</v>
      </c>
      <c r="E29" s="111">
        <v>-31081</v>
      </c>
      <c r="F29" s="107">
        <f t="shared" si="0"/>
        <v>-629732</v>
      </c>
      <c r="G29" s="108">
        <f t="shared" si="1"/>
        <v>-5.1918396528194223E-2</v>
      </c>
    </row>
    <row r="30" spans="1:7" ht="25.5" x14ac:dyDescent="0.25">
      <c r="A30" s="104" t="s">
        <v>146</v>
      </c>
      <c r="B30" s="105" t="s">
        <v>147</v>
      </c>
      <c r="C30" s="106">
        <v>201467</v>
      </c>
      <c r="D30" s="106">
        <v>0</v>
      </c>
      <c r="E30" s="106">
        <v>44400</v>
      </c>
      <c r="F30" s="107">
        <f t="shared" si="0"/>
        <v>-157067</v>
      </c>
      <c r="G30" s="108">
        <f t="shared" si="1"/>
        <v>0.22038348712196043</v>
      </c>
    </row>
    <row r="31" spans="1:7" ht="25.5" x14ac:dyDescent="0.25">
      <c r="A31" s="109" t="s">
        <v>148</v>
      </c>
      <c r="B31" s="110" t="s">
        <v>149</v>
      </c>
      <c r="C31" s="111">
        <v>201467</v>
      </c>
      <c r="D31" s="111">
        <v>0</v>
      </c>
      <c r="E31" s="111">
        <v>44400</v>
      </c>
      <c r="F31" s="107">
        <f t="shared" si="0"/>
        <v>-157067</v>
      </c>
      <c r="G31" s="108">
        <f t="shared" si="1"/>
        <v>0.22038348712196043</v>
      </c>
    </row>
    <row r="32" spans="1:7" ht="15" x14ac:dyDescent="0.25">
      <c r="A32" s="142" t="s">
        <v>150</v>
      </c>
      <c r="B32" s="143" t="s">
        <v>151</v>
      </c>
      <c r="C32" s="144">
        <v>2752983</v>
      </c>
      <c r="D32" s="144">
        <v>0</v>
      </c>
      <c r="E32" s="144">
        <v>1289426</v>
      </c>
      <c r="F32" s="145">
        <f t="shared" si="0"/>
        <v>-1463557</v>
      </c>
      <c r="G32" s="146">
        <f t="shared" si="1"/>
        <v>0.46837412363243797</v>
      </c>
    </row>
    <row r="33" spans="1:7" ht="15" x14ac:dyDescent="0.25">
      <c r="A33" s="104" t="s">
        <v>152</v>
      </c>
      <c r="B33" s="105" t="s">
        <v>153</v>
      </c>
      <c r="C33" s="106">
        <v>55738087</v>
      </c>
      <c r="D33" s="106">
        <v>0</v>
      </c>
      <c r="E33" s="106">
        <v>55738087</v>
      </c>
      <c r="F33" s="107">
        <f t="shared" si="0"/>
        <v>0</v>
      </c>
      <c r="G33" s="108">
        <f t="shared" si="1"/>
        <v>1</v>
      </c>
    </row>
    <row r="34" spans="1:7" ht="25.5" x14ac:dyDescent="0.25">
      <c r="A34" s="104" t="s">
        <v>154</v>
      </c>
      <c r="B34" s="105" t="s">
        <v>155</v>
      </c>
      <c r="C34" s="106">
        <v>163656</v>
      </c>
      <c r="D34" s="106">
        <v>0</v>
      </c>
      <c r="E34" s="106">
        <v>163656</v>
      </c>
      <c r="F34" s="107">
        <f t="shared" si="0"/>
        <v>0</v>
      </c>
      <c r="G34" s="108">
        <f t="shared" si="1"/>
        <v>1</v>
      </c>
    </row>
    <row r="35" spans="1:7" ht="25.5" x14ac:dyDescent="0.25">
      <c r="A35" s="109" t="s">
        <v>156</v>
      </c>
      <c r="B35" s="110" t="s">
        <v>157</v>
      </c>
      <c r="C35" s="111">
        <v>163656</v>
      </c>
      <c r="D35" s="111">
        <v>0</v>
      </c>
      <c r="E35" s="111">
        <v>163656</v>
      </c>
      <c r="F35" s="107">
        <f t="shared" si="0"/>
        <v>0</v>
      </c>
      <c r="G35" s="108">
        <f t="shared" si="1"/>
        <v>1</v>
      </c>
    </row>
    <row r="36" spans="1:7" ht="15" x14ac:dyDescent="0.25">
      <c r="A36" s="104" t="s">
        <v>158</v>
      </c>
      <c r="B36" s="105" t="s">
        <v>159</v>
      </c>
      <c r="C36" s="106">
        <v>-52420622</v>
      </c>
      <c r="D36" s="106">
        <v>0</v>
      </c>
      <c r="E36" s="106">
        <v>-53286080</v>
      </c>
      <c r="F36" s="107">
        <f t="shared" si="0"/>
        <v>-865458</v>
      </c>
      <c r="G36" s="108">
        <f t="shared" si="1"/>
        <v>1.016509876590171</v>
      </c>
    </row>
    <row r="37" spans="1:7" ht="15" x14ac:dyDescent="0.25">
      <c r="A37" s="104" t="s">
        <v>160</v>
      </c>
      <c r="B37" s="105" t="s">
        <v>161</v>
      </c>
      <c r="C37" s="106">
        <v>-865458</v>
      </c>
      <c r="D37" s="106">
        <v>0</v>
      </c>
      <c r="E37" s="106">
        <v>-9973038</v>
      </c>
      <c r="F37" s="107">
        <f t="shared" si="0"/>
        <v>-9107580</v>
      </c>
      <c r="G37" s="108">
        <f t="shared" si="1"/>
        <v>11.523422280457284</v>
      </c>
    </row>
    <row r="38" spans="1:7" ht="15" x14ac:dyDescent="0.25">
      <c r="A38" s="109" t="s">
        <v>162</v>
      </c>
      <c r="B38" s="110" t="s">
        <v>163</v>
      </c>
      <c r="C38" s="111">
        <v>2615663</v>
      </c>
      <c r="D38" s="111">
        <v>0</v>
      </c>
      <c r="E38" s="111">
        <v>-7357375</v>
      </c>
      <c r="F38" s="107">
        <f t="shared" si="0"/>
        <v>-9973038</v>
      </c>
      <c r="G38" s="108">
        <f t="shared" si="1"/>
        <v>-2.812814571296073</v>
      </c>
    </row>
    <row r="39" spans="1:7" ht="25.5" x14ac:dyDescent="0.25">
      <c r="A39" s="104" t="s">
        <v>164</v>
      </c>
      <c r="B39" s="105" t="s">
        <v>165</v>
      </c>
      <c r="C39" s="106">
        <v>137320</v>
      </c>
      <c r="D39" s="106">
        <v>0</v>
      </c>
      <c r="E39" s="106">
        <v>0</v>
      </c>
      <c r="F39" s="107">
        <f t="shared" si="0"/>
        <v>-137320</v>
      </c>
      <c r="G39" s="108">
        <f t="shared" si="1"/>
        <v>0</v>
      </c>
    </row>
    <row r="40" spans="1:7" ht="25.5" x14ac:dyDescent="0.25">
      <c r="A40" s="109" t="s">
        <v>166</v>
      </c>
      <c r="B40" s="110" t="s">
        <v>167</v>
      </c>
      <c r="C40" s="111">
        <v>137320</v>
      </c>
      <c r="D40" s="111">
        <v>0</v>
      </c>
      <c r="E40" s="111">
        <v>0</v>
      </c>
      <c r="F40" s="107">
        <f t="shared" si="0"/>
        <v>-137320</v>
      </c>
      <c r="G40" s="108">
        <f t="shared" si="1"/>
        <v>0</v>
      </c>
    </row>
    <row r="41" spans="1:7" ht="15" x14ac:dyDescent="0.25">
      <c r="A41" s="109" t="s">
        <v>168</v>
      </c>
      <c r="B41" s="110" t="s">
        <v>169</v>
      </c>
      <c r="C41" s="111">
        <v>137320</v>
      </c>
      <c r="D41" s="111">
        <v>0</v>
      </c>
      <c r="E41" s="111">
        <v>0</v>
      </c>
      <c r="F41" s="107">
        <f t="shared" si="0"/>
        <v>-137320</v>
      </c>
      <c r="G41" s="108">
        <f t="shared" si="1"/>
        <v>0</v>
      </c>
    </row>
    <row r="42" spans="1:7" ht="25.5" x14ac:dyDescent="0.25">
      <c r="A42" s="104" t="s">
        <v>257</v>
      </c>
      <c r="B42" s="105" t="s">
        <v>258</v>
      </c>
      <c r="C42" s="106">
        <v>0</v>
      </c>
      <c r="D42" s="106">
        <v>0</v>
      </c>
      <c r="E42" s="106">
        <v>8646801</v>
      </c>
      <c r="F42" s="107">
        <f t="shared" si="0"/>
        <v>8646801</v>
      </c>
      <c r="G42" s="108"/>
    </row>
    <row r="43" spans="1:7" ht="25.5" x14ac:dyDescent="0.25">
      <c r="A43" s="109" t="s">
        <v>259</v>
      </c>
      <c r="B43" s="110" t="s">
        <v>260</v>
      </c>
      <c r="C43" s="111">
        <v>0</v>
      </c>
      <c r="D43" s="111">
        <v>0</v>
      </c>
      <c r="E43" s="111">
        <v>8646801</v>
      </c>
      <c r="F43" s="107">
        <f t="shared" si="0"/>
        <v>8646801</v>
      </c>
      <c r="G43" s="108"/>
    </row>
    <row r="44" spans="1:7" ht="15" x14ac:dyDescent="0.25">
      <c r="A44" s="112" t="s">
        <v>170</v>
      </c>
      <c r="B44" s="113" t="s">
        <v>171</v>
      </c>
      <c r="C44" s="114">
        <v>2752983</v>
      </c>
      <c r="D44" s="114">
        <v>0</v>
      </c>
      <c r="E44" s="114">
        <v>1289426</v>
      </c>
      <c r="F44" s="115">
        <f t="shared" si="0"/>
        <v>-1463557</v>
      </c>
      <c r="G44" s="116">
        <f t="shared" si="1"/>
        <v>0.46837412363243797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G21" sqref="G21"/>
    </sheetView>
  </sheetViews>
  <sheetFormatPr defaultRowHeight="15" x14ac:dyDescent="0.25"/>
  <cols>
    <col min="1" max="1" width="8.140625" customWidth="1"/>
    <col min="2" max="2" width="54.85546875" bestFit="1" customWidth="1"/>
    <col min="3" max="3" width="22.42578125" customWidth="1"/>
    <col min="257" max="257" width="8.140625" customWidth="1"/>
    <col min="258" max="258" width="41" customWidth="1"/>
    <col min="259" max="259" width="22.42578125" customWidth="1"/>
    <col min="513" max="513" width="8.140625" customWidth="1"/>
    <col min="514" max="514" width="41" customWidth="1"/>
    <col min="515" max="515" width="22.42578125" customWidth="1"/>
    <col min="769" max="769" width="8.140625" customWidth="1"/>
    <col min="770" max="770" width="41" customWidth="1"/>
    <col min="771" max="771" width="22.42578125" customWidth="1"/>
    <col min="1025" max="1025" width="8.140625" customWidth="1"/>
    <col min="1026" max="1026" width="41" customWidth="1"/>
    <col min="1027" max="1027" width="22.42578125" customWidth="1"/>
    <col min="1281" max="1281" width="8.140625" customWidth="1"/>
    <col min="1282" max="1282" width="41" customWidth="1"/>
    <col min="1283" max="1283" width="22.42578125" customWidth="1"/>
    <col min="1537" max="1537" width="8.140625" customWidth="1"/>
    <col min="1538" max="1538" width="41" customWidth="1"/>
    <col min="1539" max="1539" width="22.42578125" customWidth="1"/>
    <col min="1793" max="1793" width="8.140625" customWidth="1"/>
    <col min="1794" max="1794" width="41" customWidth="1"/>
    <col min="1795" max="1795" width="22.42578125" customWidth="1"/>
    <col min="2049" max="2049" width="8.140625" customWidth="1"/>
    <col min="2050" max="2050" width="41" customWidth="1"/>
    <col min="2051" max="2051" width="22.42578125" customWidth="1"/>
    <col min="2305" max="2305" width="8.140625" customWidth="1"/>
    <col min="2306" max="2306" width="41" customWidth="1"/>
    <col min="2307" max="2307" width="22.42578125" customWidth="1"/>
    <col min="2561" max="2561" width="8.140625" customWidth="1"/>
    <col min="2562" max="2562" width="41" customWidth="1"/>
    <col min="2563" max="2563" width="22.42578125" customWidth="1"/>
    <col min="2817" max="2817" width="8.140625" customWidth="1"/>
    <col min="2818" max="2818" width="41" customWidth="1"/>
    <col min="2819" max="2819" width="22.42578125" customWidth="1"/>
    <col min="3073" max="3073" width="8.140625" customWidth="1"/>
    <col min="3074" max="3074" width="41" customWidth="1"/>
    <col min="3075" max="3075" width="22.42578125" customWidth="1"/>
    <col min="3329" max="3329" width="8.140625" customWidth="1"/>
    <col min="3330" max="3330" width="41" customWidth="1"/>
    <col min="3331" max="3331" width="22.42578125" customWidth="1"/>
    <col min="3585" max="3585" width="8.140625" customWidth="1"/>
    <col min="3586" max="3586" width="41" customWidth="1"/>
    <col min="3587" max="3587" width="22.42578125" customWidth="1"/>
    <col min="3841" max="3841" width="8.140625" customWidth="1"/>
    <col min="3842" max="3842" width="41" customWidth="1"/>
    <col min="3843" max="3843" width="22.42578125" customWidth="1"/>
    <col min="4097" max="4097" width="8.140625" customWidth="1"/>
    <col min="4098" max="4098" width="41" customWidth="1"/>
    <col min="4099" max="4099" width="22.42578125" customWidth="1"/>
    <col min="4353" max="4353" width="8.140625" customWidth="1"/>
    <col min="4354" max="4354" width="41" customWidth="1"/>
    <col min="4355" max="4355" width="22.42578125" customWidth="1"/>
    <col min="4609" max="4609" width="8.140625" customWidth="1"/>
    <col min="4610" max="4610" width="41" customWidth="1"/>
    <col min="4611" max="4611" width="22.42578125" customWidth="1"/>
    <col min="4865" max="4865" width="8.140625" customWidth="1"/>
    <col min="4866" max="4866" width="41" customWidth="1"/>
    <col min="4867" max="4867" width="22.42578125" customWidth="1"/>
    <col min="5121" max="5121" width="8.140625" customWidth="1"/>
    <col min="5122" max="5122" width="41" customWidth="1"/>
    <col min="5123" max="5123" width="22.42578125" customWidth="1"/>
    <col min="5377" max="5377" width="8.140625" customWidth="1"/>
    <col min="5378" max="5378" width="41" customWidth="1"/>
    <col min="5379" max="5379" width="22.42578125" customWidth="1"/>
    <col min="5633" max="5633" width="8.140625" customWidth="1"/>
    <col min="5634" max="5634" width="41" customWidth="1"/>
    <col min="5635" max="5635" width="22.42578125" customWidth="1"/>
    <col min="5889" max="5889" width="8.140625" customWidth="1"/>
    <col min="5890" max="5890" width="41" customWidth="1"/>
    <col min="5891" max="5891" width="22.42578125" customWidth="1"/>
    <col min="6145" max="6145" width="8.140625" customWidth="1"/>
    <col min="6146" max="6146" width="41" customWidth="1"/>
    <col min="6147" max="6147" width="22.42578125" customWidth="1"/>
    <col min="6401" max="6401" width="8.140625" customWidth="1"/>
    <col min="6402" max="6402" width="41" customWidth="1"/>
    <col min="6403" max="6403" width="22.42578125" customWidth="1"/>
    <col min="6657" max="6657" width="8.140625" customWidth="1"/>
    <col min="6658" max="6658" width="41" customWidth="1"/>
    <col min="6659" max="6659" width="22.42578125" customWidth="1"/>
    <col min="6913" max="6913" width="8.140625" customWidth="1"/>
    <col min="6914" max="6914" width="41" customWidth="1"/>
    <col min="6915" max="6915" width="22.42578125" customWidth="1"/>
    <col min="7169" max="7169" width="8.140625" customWidth="1"/>
    <col min="7170" max="7170" width="41" customWidth="1"/>
    <col min="7171" max="7171" width="22.42578125" customWidth="1"/>
    <col min="7425" max="7425" width="8.140625" customWidth="1"/>
    <col min="7426" max="7426" width="41" customWidth="1"/>
    <col min="7427" max="7427" width="22.42578125" customWidth="1"/>
    <col min="7681" max="7681" width="8.140625" customWidth="1"/>
    <col min="7682" max="7682" width="41" customWidth="1"/>
    <col min="7683" max="7683" width="22.42578125" customWidth="1"/>
    <col min="7937" max="7937" width="8.140625" customWidth="1"/>
    <col min="7938" max="7938" width="41" customWidth="1"/>
    <col min="7939" max="7939" width="22.42578125" customWidth="1"/>
    <col min="8193" max="8193" width="8.140625" customWidth="1"/>
    <col min="8194" max="8194" width="41" customWidth="1"/>
    <col min="8195" max="8195" width="22.42578125" customWidth="1"/>
    <col min="8449" max="8449" width="8.140625" customWidth="1"/>
    <col min="8450" max="8450" width="41" customWidth="1"/>
    <col min="8451" max="8451" width="22.42578125" customWidth="1"/>
    <col min="8705" max="8705" width="8.140625" customWidth="1"/>
    <col min="8706" max="8706" width="41" customWidth="1"/>
    <col min="8707" max="8707" width="22.42578125" customWidth="1"/>
    <col min="8961" max="8961" width="8.140625" customWidth="1"/>
    <col min="8962" max="8962" width="41" customWidth="1"/>
    <col min="8963" max="8963" width="22.42578125" customWidth="1"/>
    <col min="9217" max="9217" width="8.140625" customWidth="1"/>
    <col min="9218" max="9218" width="41" customWidth="1"/>
    <col min="9219" max="9219" width="22.42578125" customWidth="1"/>
    <col min="9473" max="9473" width="8.140625" customWidth="1"/>
    <col min="9474" max="9474" width="41" customWidth="1"/>
    <col min="9475" max="9475" width="22.42578125" customWidth="1"/>
    <col min="9729" max="9729" width="8.140625" customWidth="1"/>
    <col min="9730" max="9730" width="41" customWidth="1"/>
    <col min="9731" max="9731" width="22.42578125" customWidth="1"/>
    <col min="9985" max="9985" width="8.140625" customWidth="1"/>
    <col min="9986" max="9986" width="41" customWidth="1"/>
    <col min="9987" max="9987" width="22.42578125" customWidth="1"/>
    <col min="10241" max="10241" width="8.140625" customWidth="1"/>
    <col min="10242" max="10242" width="41" customWidth="1"/>
    <col min="10243" max="10243" width="22.42578125" customWidth="1"/>
    <col min="10497" max="10497" width="8.140625" customWidth="1"/>
    <col min="10498" max="10498" width="41" customWidth="1"/>
    <col min="10499" max="10499" width="22.42578125" customWidth="1"/>
    <col min="10753" max="10753" width="8.140625" customWidth="1"/>
    <col min="10754" max="10754" width="41" customWidth="1"/>
    <col min="10755" max="10755" width="22.42578125" customWidth="1"/>
    <col min="11009" max="11009" width="8.140625" customWidth="1"/>
    <col min="11010" max="11010" width="41" customWidth="1"/>
    <col min="11011" max="11011" width="22.42578125" customWidth="1"/>
    <col min="11265" max="11265" width="8.140625" customWidth="1"/>
    <col min="11266" max="11266" width="41" customWidth="1"/>
    <col min="11267" max="11267" width="22.42578125" customWidth="1"/>
    <col min="11521" max="11521" width="8.140625" customWidth="1"/>
    <col min="11522" max="11522" width="41" customWidth="1"/>
    <col min="11523" max="11523" width="22.42578125" customWidth="1"/>
    <col min="11777" max="11777" width="8.140625" customWidth="1"/>
    <col min="11778" max="11778" width="41" customWidth="1"/>
    <col min="11779" max="11779" width="22.42578125" customWidth="1"/>
    <col min="12033" max="12033" width="8.140625" customWidth="1"/>
    <col min="12034" max="12034" width="41" customWidth="1"/>
    <col min="12035" max="12035" width="22.42578125" customWidth="1"/>
    <col min="12289" max="12289" width="8.140625" customWidth="1"/>
    <col min="12290" max="12290" width="41" customWidth="1"/>
    <col min="12291" max="12291" width="22.42578125" customWidth="1"/>
    <col min="12545" max="12545" width="8.140625" customWidth="1"/>
    <col min="12546" max="12546" width="41" customWidth="1"/>
    <col min="12547" max="12547" width="22.42578125" customWidth="1"/>
    <col min="12801" max="12801" width="8.140625" customWidth="1"/>
    <col min="12802" max="12802" width="41" customWidth="1"/>
    <col min="12803" max="12803" width="22.42578125" customWidth="1"/>
    <col min="13057" max="13057" width="8.140625" customWidth="1"/>
    <col min="13058" max="13058" width="41" customWidth="1"/>
    <col min="13059" max="13059" width="22.42578125" customWidth="1"/>
    <col min="13313" max="13313" width="8.140625" customWidth="1"/>
    <col min="13314" max="13314" width="41" customWidth="1"/>
    <col min="13315" max="13315" width="22.42578125" customWidth="1"/>
    <col min="13569" max="13569" width="8.140625" customWidth="1"/>
    <col min="13570" max="13570" width="41" customWidth="1"/>
    <col min="13571" max="13571" width="22.42578125" customWidth="1"/>
    <col min="13825" max="13825" width="8.140625" customWidth="1"/>
    <col min="13826" max="13826" width="41" customWidth="1"/>
    <col min="13827" max="13827" width="22.42578125" customWidth="1"/>
    <col min="14081" max="14081" width="8.140625" customWidth="1"/>
    <col min="14082" max="14082" width="41" customWidth="1"/>
    <col min="14083" max="14083" width="22.42578125" customWidth="1"/>
    <col min="14337" max="14337" width="8.140625" customWidth="1"/>
    <col min="14338" max="14338" width="41" customWidth="1"/>
    <col min="14339" max="14339" width="22.42578125" customWidth="1"/>
    <col min="14593" max="14593" width="8.140625" customWidth="1"/>
    <col min="14594" max="14594" width="41" customWidth="1"/>
    <col min="14595" max="14595" width="22.42578125" customWidth="1"/>
    <col min="14849" max="14849" width="8.140625" customWidth="1"/>
    <col min="14850" max="14850" width="41" customWidth="1"/>
    <col min="14851" max="14851" width="22.42578125" customWidth="1"/>
    <col min="15105" max="15105" width="8.140625" customWidth="1"/>
    <col min="15106" max="15106" width="41" customWidth="1"/>
    <col min="15107" max="15107" width="22.42578125" customWidth="1"/>
    <col min="15361" max="15361" width="8.140625" customWidth="1"/>
    <col min="15362" max="15362" width="41" customWidth="1"/>
    <col min="15363" max="15363" width="22.42578125" customWidth="1"/>
    <col min="15617" max="15617" width="8.140625" customWidth="1"/>
    <col min="15618" max="15618" width="41" customWidth="1"/>
    <col min="15619" max="15619" width="22.42578125" customWidth="1"/>
    <col min="15873" max="15873" width="8.140625" customWidth="1"/>
    <col min="15874" max="15874" width="41" customWidth="1"/>
    <col min="15875" max="15875" width="22.42578125" customWidth="1"/>
    <col min="16129" max="16129" width="8.140625" customWidth="1"/>
    <col min="16130" max="16130" width="41" customWidth="1"/>
    <col min="16131" max="16131" width="22.42578125" customWidth="1"/>
  </cols>
  <sheetData>
    <row r="1" spans="1:3" ht="15" customHeight="1" x14ac:dyDescent="0.25">
      <c r="A1" s="117" t="s">
        <v>172</v>
      </c>
      <c r="B1" s="118"/>
      <c r="C1" s="118"/>
    </row>
    <row r="2" spans="1:3" x14ac:dyDescent="0.25">
      <c r="A2" s="119" t="s">
        <v>97</v>
      </c>
      <c r="B2" s="119" t="s">
        <v>98</v>
      </c>
      <c r="C2" s="119" t="s">
        <v>173</v>
      </c>
    </row>
    <row r="3" spans="1:3" x14ac:dyDescent="0.25">
      <c r="A3" s="119">
        <v>1</v>
      </c>
      <c r="B3" s="119">
        <v>2</v>
      </c>
      <c r="C3" s="119">
        <v>3</v>
      </c>
    </row>
    <row r="4" spans="1:3" ht="25.5" x14ac:dyDescent="0.25">
      <c r="A4" s="79" t="s">
        <v>4</v>
      </c>
      <c r="B4" s="80" t="s">
        <v>174</v>
      </c>
      <c r="C4" s="81">
        <v>21918263</v>
      </c>
    </row>
    <row r="5" spans="1:3" ht="25.5" x14ac:dyDescent="0.25">
      <c r="A5" s="79" t="s">
        <v>1</v>
      </c>
      <c r="B5" s="80" t="s">
        <v>175</v>
      </c>
      <c r="C5" s="81">
        <v>150184893</v>
      </c>
    </row>
    <row r="6" spans="1:3" ht="25.5" x14ac:dyDescent="0.25">
      <c r="A6" s="82" t="s">
        <v>176</v>
      </c>
      <c r="B6" s="83" t="s">
        <v>177</v>
      </c>
      <c r="C6" s="84">
        <v>-128266630</v>
      </c>
    </row>
    <row r="7" spans="1:3" ht="25.5" x14ac:dyDescent="0.25">
      <c r="A7" s="79" t="s">
        <v>103</v>
      </c>
      <c r="B7" s="80" t="s">
        <v>178</v>
      </c>
      <c r="C7" s="81">
        <v>128943599</v>
      </c>
    </row>
    <row r="8" spans="1:3" ht="25.5" x14ac:dyDescent="0.25">
      <c r="A8" s="82" t="s">
        <v>105</v>
      </c>
      <c r="B8" s="83" t="s">
        <v>179</v>
      </c>
      <c r="C8" s="84">
        <v>128943599</v>
      </c>
    </row>
    <row r="9" spans="1:3" ht="25.5" x14ac:dyDescent="0.25">
      <c r="A9" s="82" t="s">
        <v>180</v>
      </c>
      <c r="B9" s="83" t="s">
        <v>181</v>
      </c>
      <c r="C9" s="84">
        <v>676969</v>
      </c>
    </row>
    <row r="10" spans="1:3" x14ac:dyDescent="0.25">
      <c r="A10" s="82" t="s">
        <v>182</v>
      </c>
      <c r="B10" s="83" t="s">
        <v>183</v>
      </c>
      <c r="C10" s="84">
        <v>676969</v>
      </c>
    </row>
    <row r="11" spans="1:3" ht="25.5" x14ac:dyDescent="0.25">
      <c r="A11" s="120" t="s">
        <v>184</v>
      </c>
      <c r="B11" s="121" t="s">
        <v>185</v>
      </c>
      <c r="C11" s="122">
        <v>676969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O19" sqref="O19"/>
    </sheetView>
  </sheetViews>
  <sheetFormatPr defaultRowHeight="15" x14ac:dyDescent="0.25"/>
  <cols>
    <col min="1" max="1" width="8.140625" customWidth="1"/>
    <col min="2" max="2" width="45.28515625" customWidth="1"/>
    <col min="3" max="3" width="15.28515625" bestFit="1" customWidth="1"/>
    <col min="4" max="4" width="14.28515625" customWidth="1"/>
    <col min="5" max="5" width="14.85546875" customWidth="1"/>
    <col min="6" max="6" width="9.85546875" style="85" bestFit="1" customWidth="1"/>
    <col min="7" max="7" width="8.140625" style="86" bestFit="1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7" ht="33" customHeight="1" x14ac:dyDescent="0.25">
      <c r="A1" s="117" t="s">
        <v>263</v>
      </c>
      <c r="B1" s="118"/>
      <c r="C1" s="118"/>
      <c r="D1" s="118"/>
      <c r="E1" s="118"/>
      <c r="F1" s="123"/>
      <c r="G1" s="124"/>
    </row>
    <row r="2" spans="1:7" ht="31.5" customHeight="1" x14ac:dyDescent="0.25">
      <c r="A2" s="119" t="s">
        <v>97</v>
      </c>
      <c r="B2" s="119" t="s">
        <v>98</v>
      </c>
      <c r="C2" s="119" t="s">
        <v>99</v>
      </c>
      <c r="D2" s="119" t="s">
        <v>100</v>
      </c>
      <c r="E2" s="119" t="s">
        <v>101</v>
      </c>
      <c r="F2" s="123"/>
      <c r="G2" s="124"/>
    </row>
    <row r="3" spans="1:7" x14ac:dyDescent="0.25">
      <c r="A3" s="119">
        <v>1</v>
      </c>
      <c r="B3" s="119">
        <v>2</v>
      </c>
      <c r="C3" s="119">
        <v>3</v>
      </c>
      <c r="D3" s="119">
        <v>4</v>
      </c>
      <c r="E3" s="119">
        <v>5</v>
      </c>
      <c r="F3" s="123" t="s">
        <v>261</v>
      </c>
      <c r="G3" s="124" t="s">
        <v>262</v>
      </c>
    </row>
    <row r="4" spans="1:7" x14ac:dyDescent="0.25">
      <c r="A4" s="79" t="s">
        <v>4</v>
      </c>
      <c r="B4" s="80" t="s">
        <v>186</v>
      </c>
      <c r="C4" s="81">
        <v>0</v>
      </c>
      <c r="D4" s="81">
        <v>0</v>
      </c>
      <c r="E4" s="81">
        <v>5000</v>
      </c>
      <c r="F4" s="107">
        <f>E4-C4</f>
        <v>5000</v>
      </c>
      <c r="G4" s="108"/>
    </row>
    <row r="5" spans="1:7" ht="25.5" x14ac:dyDescent="0.25">
      <c r="A5" s="79" t="s">
        <v>1</v>
      </c>
      <c r="B5" s="80" t="s">
        <v>187</v>
      </c>
      <c r="C5" s="81">
        <v>1405796</v>
      </c>
      <c r="D5" s="81">
        <v>0</v>
      </c>
      <c r="E5" s="81">
        <v>1571940</v>
      </c>
      <c r="F5" s="107">
        <f t="shared" ref="F5:F27" si="0">E5-C5</f>
        <v>166144</v>
      </c>
      <c r="G5" s="108">
        <f t="shared" ref="G5:G27" si="1">E5/C5</f>
        <v>1.1181849998150515</v>
      </c>
    </row>
    <row r="6" spans="1:7" ht="25.5" x14ac:dyDescent="0.25">
      <c r="A6" s="82" t="s">
        <v>103</v>
      </c>
      <c r="B6" s="83" t="s">
        <v>188</v>
      </c>
      <c r="C6" s="84">
        <v>1405796</v>
      </c>
      <c r="D6" s="84">
        <v>0</v>
      </c>
      <c r="E6" s="84">
        <v>1576940</v>
      </c>
      <c r="F6" s="107">
        <f t="shared" si="0"/>
        <v>171144</v>
      </c>
      <c r="G6" s="108">
        <f t="shared" si="1"/>
        <v>1.1217417036326751</v>
      </c>
    </row>
    <row r="7" spans="1:7" ht="25.5" x14ac:dyDescent="0.25">
      <c r="A7" s="79" t="s">
        <v>107</v>
      </c>
      <c r="B7" s="80" t="s">
        <v>189</v>
      </c>
      <c r="C7" s="81">
        <v>124537512</v>
      </c>
      <c r="D7" s="81">
        <v>0</v>
      </c>
      <c r="E7" s="81">
        <v>128083789</v>
      </c>
      <c r="F7" s="107">
        <f t="shared" si="0"/>
        <v>3546277</v>
      </c>
      <c r="G7" s="108">
        <f t="shared" si="1"/>
        <v>1.0284755728860233</v>
      </c>
    </row>
    <row r="8" spans="1:7" ht="25.5" x14ac:dyDescent="0.25">
      <c r="A8" s="79" t="s">
        <v>190</v>
      </c>
      <c r="B8" s="80" t="s">
        <v>191</v>
      </c>
      <c r="C8" s="81">
        <v>18683132</v>
      </c>
      <c r="D8" s="81">
        <v>0</v>
      </c>
      <c r="E8" s="81">
        <v>19483169</v>
      </c>
      <c r="F8" s="107">
        <f t="shared" si="0"/>
        <v>800037</v>
      </c>
      <c r="G8" s="108">
        <f t="shared" si="1"/>
        <v>1.0428213535075384</v>
      </c>
    </row>
    <row r="9" spans="1:7" ht="25.5" x14ac:dyDescent="0.25">
      <c r="A9" s="79" t="s">
        <v>192</v>
      </c>
      <c r="B9" s="80" t="s">
        <v>193</v>
      </c>
      <c r="C9" s="81">
        <v>271526</v>
      </c>
      <c r="D9" s="81">
        <v>0</v>
      </c>
      <c r="E9" s="81">
        <v>37097</v>
      </c>
      <c r="F9" s="107">
        <f t="shared" si="0"/>
        <v>-234429</v>
      </c>
      <c r="G9" s="108">
        <f t="shared" si="1"/>
        <v>0.13662411702746699</v>
      </c>
    </row>
    <row r="10" spans="1:7" ht="25.5" x14ac:dyDescent="0.25">
      <c r="A10" s="82" t="s">
        <v>194</v>
      </c>
      <c r="B10" s="83" t="s">
        <v>195</v>
      </c>
      <c r="C10" s="84">
        <v>143492170</v>
      </c>
      <c r="D10" s="84">
        <v>0</v>
      </c>
      <c r="E10" s="84">
        <v>147604055</v>
      </c>
      <c r="F10" s="107">
        <f t="shared" si="0"/>
        <v>4111885</v>
      </c>
      <c r="G10" s="108">
        <f t="shared" si="1"/>
        <v>1.0286558144601201</v>
      </c>
    </row>
    <row r="11" spans="1:7" x14ac:dyDescent="0.25">
      <c r="A11" s="79" t="s">
        <v>196</v>
      </c>
      <c r="B11" s="80" t="s">
        <v>197</v>
      </c>
      <c r="C11" s="81">
        <v>2525632</v>
      </c>
      <c r="D11" s="81">
        <v>0</v>
      </c>
      <c r="E11" s="81">
        <v>1935364</v>
      </c>
      <c r="F11" s="107">
        <f t="shared" si="0"/>
        <v>-590268</v>
      </c>
      <c r="G11" s="108">
        <f t="shared" si="1"/>
        <v>0.76628899222056102</v>
      </c>
    </row>
    <row r="12" spans="1:7" x14ac:dyDescent="0.25">
      <c r="A12" s="79" t="s">
        <v>198</v>
      </c>
      <c r="B12" s="80" t="s">
        <v>199</v>
      </c>
      <c r="C12" s="81">
        <v>15333018</v>
      </c>
      <c r="D12" s="81">
        <v>0</v>
      </c>
      <c r="E12" s="81">
        <v>16801806</v>
      </c>
      <c r="F12" s="107">
        <f t="shared" si="0"/>
        <v>1468788</v>
      </c>
      <c r="G12" s="108">
        <f t="shared" si="1"/>
        <v>1.0957924917325474</v>
      </c>
    </row>
    <row r="13" spans="1:7" x14ac:dyDescent="0.25">
      <c r="A13" s="79" t="s">
        <v>200</v>
      </c>
      <c r="B13" s="80" t="s">
        <v>201</v>
      </c>
      <c r="C13" s="81">
        <v>1109869</v>
      </c>
      <c r="D13" s="81">
        <v>0</v>
      </c>
      <c r="E13" s="81">
        <v>1456830</v>
      </c>
      <c r="F13" s="107">
        <f t="shared" si="0"/>
        <v>346961</v>
      </c>
      <c r="G13" s="108">
        <f t="shared" si="1"/>
        <v>1.3126143716060183</v>
      </c>
    </row>
    <row r="14" spans="1:7" ht="25.5" x14ac:dyDescent="0.25">
      <c r="A14" s="82" t="s">
        <v>184</v>
      </c>
      <c r="B14" s="83" t="s">
        <v>202</v>
      </c>
      <c r="C14" s="84">
        <v>18968519</v>
      </c>
      <c r="D14" s="84">
        <v>0</v>
      </c>
      <c r="E14" s="84">
        <v>20194000</v>
      </c>
      <c r="F14" s="107">
        <f t="shared" si="0"/>
        <v>1225481</v>
      </c>
      <c r="G14" s="108">
        <f t="shared" si="1"/>
        <v>1.0646060454166191</v>
      </c>
    </row>
    <row r="15" spans="1:7" x14ac:dyDescent="0.25">
      <c r="A15" s="79" t="s">
        <v>203</v>
      </c>
      <c r="B15" s="80" t="s">
        <v>204</v>
      </c>
      <c r="C15" s="81">
        <v>84305296</v>
      </c>
      <c r="D15" s="81">
        <v>0</v>
      </c>
      <c r="E15" s="81">
        <v>99280646</v>
      </c>
      <c r="F15" s="107">
        <f t="shared" si="0"/>
        <v>14975350</v>
      </c>
      <c r="G15" s="108">
        <f t="shared" si="1"/>
        <v>1.1776323755508789</v>
      </c>
    </row>
    <row r="16" spans="1:7" x14ac:dyDescent="0.25">
      <c r="A16" s="79" t="s">
        <v>205</v>
      </c>
      <c r="B16" s="80" t="s">
        <v>206</v>
      </c>
      <c r="C16" s="81">
        <v>10101807</v>
      </c>
      <c r="D16" s="81">
        <v>0</v>
      </c>
      <c r="E16" s="81">
        <v>7956165</v>
      </c>
      <c r="F16" s="107">
        <f t="shared" si="0"/>
        <v>-2145642</v>
      </c>
      <c r="G16" s="108">
        <f t="shared" si="1"/>
        <v>0.78759819901528505</v>
      </c>
    </row>
    <row r="17" spans="1:7" x14ac:dyDescent="0.25">
      <c r="A17" s="79" t="s">
        <v>207</v>
      </c>
      <c r="B17" s="80" t="s">
        <v>208</v>
      </c>
      <c r="C17" s="81">
        <v>25522880</v>
      </c>
      <c r="D17" s="81">
        <v>0</v>
      </c>
      <c r="E17" s="81">
        <v>23740293</v>
      </c>
      <c r="F17" s="107">
        <f t="shared" si="0"/>
        <v>-1782587</v>
      </c>
      <c r="G17" s="108">
        <f t="shared" si="1"/>
        <v>0.93015729416116044</v>
      </c>
    </row>
    <row r="18" spans="1:7" ht="25.5" x14ac:dyDescent="0.25">
      <c r="A18" s="82" t="s">
        <v>209</v>
      </c>
      <c r="B18" s="83" t="s">
        <v>210</v>
      </c>
      <c r="C18" s="84">
        <v>119929983</v>
      </c>
      <c r="D18" s="84">
        <v>0</v>
      </c>
      <c r="E18" s="84">
        <v>130977104</v>
      </c>
      <c r="F18" s="107">
        <f t="shared" si="0"/>
        <v>11047121</v>
      </c>
      <c r="G18" s="108">
        <f t="shared" si="1"/>
        <v>1.0921130873503084</v>
      </c>
    </row>
    <row r="19" spans="1:7" x14ac:dyDescent="0.25">
      <c r="A19" s="82" t="s">
        <v>211</v>
      </c>
      <c r="B19" s="83" t="s">
        <v>212</v>
      </c>
      <c r="C19" s="84">
        <v>1032006</v>
      </c>
      <c r="D19" s="84">
        <v>0</v>
      </c>
      <c r="E19" s="84">
        <v>1223422</v>
      </c>
      <c r="F19" s="107">
        <f t="shared" si="0"/>
        <v>191416</v>
      </c>
      <c r="G19" s="108">
        <f t="shared" si="1"/>
        <v>1.1854795417856099</v>
      </c>
    </row>
    <row r="20" spans="1:7" x14ac:dyDescent="0.25">
      <c r="A20" s="82" t="s">
        <v>213</v>
      </c>
      <c r="B20" s="83" t="s">
        <v>214</v>
      </c>
      <c r="C20" s="84">
        <v>5837040</v>
      </c>
      <c r="D20" s="84">
        <v>0</v>
      </c>
      <c r="E20" s="84">
        <v>6766415</v>
      </c>
      <c r="F20" s="107">
        <f t="shared" si="0"/>
        <v>929375</v>
      </c>
      <c r="G20" s="108">
        <f t="shared" si="1"/>
        <v>1.1592202554719515</v>
      </c>
    </row>
    <row r="21" spans="1:7" ht="25.5" x14ac:dyDescent="0.25">
      <c r="A21" s="82" t="s">
        <v>215</v>
      </c>
      <c r="B21" s="83" t="s">
        <v>216</v>
      </c>
      <c r="C21" s="84">
        <v>-869582</v>
      </c>
      <c r="D21" s="84">
        <v>0</v>
      </c>
      <c r="E21" s="84">
        <v>-9979946</v>
      </c>
      <c r="F21" s="107">
        <f t="shared" si="0"/>
        <v>-9110364</v>
      </c>
      <c r="G21" s="108">
        <f t="shared" si="1"/>
        <v>11.476716399373492</v>
      </c>
    </row>
    <row r="22" spans="1:7" ht="25.5" x14ac:dyDescent="0.25">
      <c r="A22" s="79" t="s">
        <v>110</v>
      </c>
      <c r="B22" s="80" t="s">
        <v>217</v>
      </c>
      <c r="C22" s="81">
        <v>4637</v>
      </c>
      <c r="D22" s="81">
        <v>0</v>
      </c>
      <c r="E22" s="81">
        <v>6908</v>
      </c>
      <c r="F22" s="107">
        <f t="shared" si="0"/>
        <v>2271</v>
      </c>
      <c r="G22" s="108">
        <f t="shared" si="1"/>
        <v>1.4897563079577314</v>
      </c>
    </row>
    <row r="23" spans="1:7" ht="38.25" x14ac:dyDescent="0.25">
      <c r="A23" s="82" t="s">
        <v>218</v>
      </c>
      <c r="B23" s="83" t="s">
        <v>219</v>
      </c>
      <c r="C23" s="84">
        <v>4637</v>
      </c>
      <c r="D23" s="84">
        <v>0</v>
      </c>
      <c r="E23" s="84">
        <v>6908</v>
      </c>
      <c r="F23" s="107">
        <f t="shared" si="0"/>
        <v>2271</v>
      </c>
      <c r="G23" s="108">
        <f t="shared" si="1"/>
        <v>1.4897563079577314</v>
      </c>
    </row>
    <row r="24" spans="1:7" ht="25.5" x14ac:dyDescent="0.25">
      <c r="A24" s="79" t="s">
        <v>220</v>
      </c>
      <c r="B24" s="80" t="s">
        <v>221</v>
      </c>
      <c r="C24" s="81">
        <v>513</v>
      </c>
      <c r="D24" s="81">
        <v>0</v>
      </c>
      <c r="E24" s="81">
        <v>0</v>
      </c>
      <c r="F24" s="107">
        <f t="shared" si="0"/>
        <v>-513</v>
      </c>
      <c r="G24" s="108">
        <f t="shared" si="1"/>
        <v>0</v>
      </c>
    </row>
    <row r="25" spans="1:7" ht="25.5" x14ac:dyDescent="0.25">
      <c r="A25" s="82" t="s">
        <v>222</v>
      </c>
      <c r="B25" s="83" t="s">
        <v>223</v>
      </c>
      <c r="C25" s="84">
        <v>513</v>
      </c>
      <c r="D25" s="84">
        <v>0</v>
      </c>
      <c r="E25" s="84">
        <v>0</v>
      </c>
      <c r="F25" s="107">
        <f t="shared" si="0"/>
        <v>-513</v>
      </c>
      <c r="G25" s="108">
        <f t="shared" si="1"/>
        <v>0</v>
      </c>
    </row>
    <row r="26" spans="1:7" ht="25.5" x14ac:dyDescent="0.25">
      <c r="A26" s="82" t="s">
        <v>224</v>
      </c>
      <c r="B26" s="83" t="s">
        <v>225</v>
      </c>
      <c r="C26" s="84">
        <v>4124</v>
      </c>
      <c r="D26" s="84">
        <v>0</v>
      </c>
      <c r="E26" s="84">
        <v>6908</v>
      </c>
      <c r="F26" s="107">
        <f t="shared" si="0"/>
        <v>2784</v>
      </c>
      <c r="G26" s="108">
        <f t="shared" si="1"/>
        <v>1.6750727449078564</v>
      </c>
    </row>
    <row r="27" spans="1:7" x14ac:dyDescent="0.25">
      <c r="A27" s="82" t="s">
        <v>226</v>
      </c>
      <c r="B27" s="83" t="s">
        <v>227</v>
      </c>
      <c r="C27" s="84">
        <v>-865458</v>
      </c>
      <c r="D27" s="84">
        <v>0</v>
      </c>
      <c r="E27" s="84">
        <v>-9973038</v>
      </c>
      <c r="F27" s="107">
        <f t="shared" si="0"/>
        <v>-9107580</v>
      </c>
      <c r="G27" s="108">
        <f t="shared" si="1"/>
        <v>11.523422280457284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L18" sqref="L18"/>
    </sheetView>
  </sheetViews>
  <sheetFormatPr defaultRowHeight="15" x14ac:dyDescent="0.25"/>
  <cols>
    <col min="1" max="1" width="8.140625" customWidth="1"/>
    <col min="2" max="2" width="44" customWidth="1"/>
    <col min="3" max="3" width="15.42578125" customWidth="1"/>
    <col min="4" max="4" width="16.140625" customWidth="1"/>
    <col min="5" max="5" width="17.7109375" customWidth="1"/>
    <col min="6" max="6" width="16" bestFit="1" customWidth="1"/>
    <col min="7" max="7" width="14.42578125" customWidth="1"/>
    <col min="8" max="8" width="15.140625" customWidth="1"/>
    <col min="9" max="9" width="16.7109375" customWidth="1"/>
    <col min="257" max="257" width="8.140625" customWidth="1"/>
    <col min="258" max="258" width="41" customWidth="1"/>
    <col min="259" max="265" width="32.85546875" customWidth="1"/>
    <col min="513" max="513" width="8.140625" customWidth="1"/>
    <col min="514" max="514" width="41" customWidth="1"/>
    <col min="515" max="521" width="32.85546875" customWidth="1"/>
    <col min="769" max="769" width="8.140625" customWidth="1"/>
    <col min="770" max="770" width="41" customWidth="1"/>
    <col min="771" max="777" width="32.85546875" customWidth="1"/>
    <col min="1025" max="1025" width="8.140625" customWidth="1"/>
    <col min="1026" max="1026" width="41" customWidth="1"/>
    <col min="1027" max="1033" width="32.85546875" customWidth="1"/>
    <col min="1281" max="1281" width="8.140625" customWidth="1"/>
    <col min="1282" max="1282" width="41" customWidth="1"/>
    <col min="1283" max="1289" width="32.85546875" customWidth="1"/>
    <col min="1537" max="1537" width="8.140625" customWidth="1"/>
    <col min="1538" max="1538" width="41" customWidth="1"/>
    <col min="1539" max="1545" width="32.85546875" customWidth="1"/>
    <col min="1793" max="1793" width="8.140625" customWidth="1"/>
    <col min="1794" max="1794" width="41" customWidth="1"/>
    <col min="1795" max="1801" width="32.85546875" customWidth="1"/>
    <col min="2049" max="2049" width="8.140625" customWidth="1"/>
    <col min="2050" max="2050" width="41" customWidth="1"/>
    <col min="2051" max="2057" width="32.85546875" customWidth="1"/>
    <col min="2305" max="2305" width="8.140625" customWidth="1"/>
    <col min="2306" max="2306" width="41" customWidth="1"/>
    <col min="2307" max="2313" width="32.85546875" customWidth="1"/>
    <col min="2561" max="2561" width="8.140625" customWidth="1"/>
    <col min="2562" max="2562" width="41" customWidth="1"/>
    <col min="2563" max="2569" width="32.85546875" customWidth="1"/>
    <col min="2817" max="2817" width="8.140625" customWidth="1"/>
    <col min="2818" max="2818" width="41" customWidth="1"/>
    <col min="2819" max="2825" width="32.85546875" customWidth="1"/>
    <col min="3073" max="3073" width="8.140625" customWidth="1"/>
    <col min="3074" max="3074" width="41" customWidth="1"/>
    <col min="3075" max="3081" width="32.85546875" customWidth="1"/>
    <col min="3329" max="3329" width="8.140625" customWidth="1"/>
    <col min="3330" max="3330" width="41" customWidth="1"/>
    <col min="3331" max="3337" width="32.85546875" customWidth="1"/>
    <col min="3585" max="3585" width="8.140625" customWidth="1"/>
    <col min="3586" max="3586" width="41" customWidth="1"/>
    <col min="3587" max="3593" width="32.85546875" customWidth="1"/>
    <col min="3841" max="3841" width="8.140625" customWidth="1"/>
    <col min="3842" max="3842" width="41" customWidth="1"/>
    <col min="3843" max="3849" width="32.85546875" customWidth="1"/>
    <col min="4097" max="4097" width="8.140625" customWidth="1"/>
    <col min="4098" max="4098" width="41" customWidth="1"/>
    <col min="4099" max="4105" width="32.85546875" customWidth="1"/>
    <col min="4353" max="4353" width="8.140625" customWidth="1"/>
    <col min="4354" max="4354" width="41" customWidth="1"/>
    <col min="4355" max="4361" width="32.85546875" customWidth="1"/>
    <col min="4609" max="4609" width="8.140625" customWidth="1"/>
    <col min="4610" max="4610" width="41" customWidth="1"/>
    <col min="4611" max="4617" width="32.85546875" customWidth="1"/>
    <col min="4865" max="4865" width="8.140625" customWidth="1"/>
    <col min="4866" max="4866" width="41" customWidth="1"/>
    <col min="4867" max="4873" width="32.85546875" customWidth="1"/>
    <col min="5121" max="5121" width="8.140625" customWidth="1"/>
    <col min="5122" max="5122" width="41" customWidth="1"/>
    <col min="5123" max="5129" width="32.85546875" customWidth="1"/>
    <col min="5377" max="5377" width="8.140625" customWidth="1"/>
    <col min="5378" max="5378" width="41" customWidth="1"/>
    <col min="5379" max="5385" width="32.85546875" customWidth="1"/>
    <col min="5633" max="5633" width="8.140625" customWidth="1"/>
    <col min="5634" max="5634" width="41" customWidth="1"/>
    <col min="5635" max="5641" width="32.85546875" customWidth="1"/>
    <col min="5889" max="5889" width="8.140625" customWidth="1"/>
    <col min="5890" max="5890" width="41" customWidth="1"/>
    <col min="5891" max="5897" width="32.85546875" customWidth="1"/>
    <col min="6145" max="6145" width="8.140625" customWidth="1"/>
    <col min="6146" max="6146" width="41" customWidth="1"/>
    <col min="6147" max="6153" width="32.85546875" customWidth="1"/>
    <col min="6401" max="6401" width="8.140625" customWidth="1"/>
    <col min="6402" max="6402" width="41" customWidth="1"/>
    <col min="6403" max="6409" width="32.85546875" customWidth="1"/>
    <col min="6657" max="6657" width="8.140625" customWidth="1"/>
    <col min="6658" max="6658" width="41" customWidth="1"/>
    <col min="6659" max="6665" width="32.85546875" customWidth="1"/>
    <col min="6913" max="6913" width="8.140625" customWidth="1"/>
    <col min="6914" max="6914" width="41" customWidth="1"/>
    <col min="6915" max="6921" width="32.85546875" customWidth="1"/>
    <col min="7169" max="7169" width="8.140625" customWidth="1"/>
    <col min="7170" max="7170" width="41" customWidth="1"/>
    <col min="7171" max="7177" width="32.85546875" customWidth="1"/>
    <col min="7425" max="7425" width="8.140625" customWidth="1"/>
    <col min="7426" max="7426" width="41" customWidth="1"/>
    <col min="7427" max="7433" width="32.85546875" customWidth="1"/>
    <col min="7681" max="7681" width="8.140625" customWidth="1"/>
    <col min="7682" max="7682" width="41" customWidth="1"/>
    <col min="7683" max="7689" width="32.85546875" customWidth="1"/>
    <col min="7937" max="7937" width="8.140625" customWidth="1"/>
    <col min="7938" max="7938" width="41" customWidth="1"/>
    <col min="7939" max="7945" width="32.85546875" customWidth="1"/>
    <col min="8193" max="8193" width="8.140625" customWidth="1"/>
    <col min="8194" max="8194" width="41" customWidth="1"/>
    <col min="8195" max="8201" width="32.85546875" customWidth="1"/>
    <col min="8449" max="8449" width="8.140625" customWidth="1"/>
    <col min="8450" max="8450" width="41" customWidth="1"/>
    <col min="8451" max="8457" width="32.85546875" customWidth="1"/>
    <col min="8705" max="8705" width="8.140625" customWidth="1"/>
    <col min="8706" max="8706" width="41" customWidth="1"/>
    <col min="8707" max="8713" width="32.85546875" customWidth="1"/>
    <col min="8961" max="8961" width="8.140625" customWidth="1"/>
    <col min="8962" max="8962" width="41" customWidth="1"/>
    <col min="8963" max="8969" width="32.85546875" customWidth="1"/>
    <col min="9217" max="9217" width="8.140625" customWidth="1"/>
    <col min="9218" max="9218" width="41" customWidth="1"/>
    <col min="9219" max="9225" width="32.85546875" customWidth="1"/>
    <col min="9473" max="9473" width="8.140625" customWidth="1"/>
    <col min="9474" max="9474" width="41" customWidth="1"/>
    <col min="9475" max="9481" width="32.85546875" customWidth="1"/>
    <col min="9729" max="9729" width="8.140625" customWidth="1"/>
    <col min="9730" max="9730" width="41" customWidth="1"/>
    <col min="9731" max="9737" width="32.85546875" customWidth="1"/>
    <col min="9985" max="9985" width="8.140625" customWidth="1"/>
    <col min="9986" max="9986" width="41" customWidth="1"/>
    <col min="9987" max="9993" width="32.85546875" customWidth="1"/>
    <col min="10241" max="10241" width="8.140625" customWidth="1"/>
    <col min="10242" max="10242" width="41" customWidth="1"/>
    <col min="10243" max="10249" width="32.85546875" customWidth="1"/>
    <col min="10497" max="10497" width="8.140625" customWidth="1"/>
    <col min="10498" max="10498" width="41" customWidth="1"/>
    <col min="10499" max="10505" width="32.85546875" customWidth="1"/>
    <col min="10753" max="10753" width="8.140625" customWidth="1"/>
    <col min="10754" max="10754" width="41" customWidth="1"/>
    <col min="10755" max="10761" width="32.85546875" customWidth="1"/>
    <col min="11009" max="11009" width="8.140625" customWidth="1"/>
    <col min="11010" max="11010" width="41" customWidth="1"/>
    <col min="11011" max="11017" width="32.85546875" customWidth="1"/>
    <col min="11265" max="11265" width="8.140625" customWidth="1"/>
    <col min="11266" max="11266" width="41" customWidth="1"/>
    <col min="11267" max="11273" width="32.85546875" customWidth="1"/>
    <col min="11521" max="11521" width="8.140625" customWidth="1"/>
    <col min="11522" max="11522" width="41" customWidth="1"/>
    <col min="11523" max="11529" width="32.85546875" customWidth="1"/>
    <col min="11777" max="11777" width="8.140625" customWidth="1"/>
    <col min="11778" max="11778" width="41" customWidth="1"/>
    <col min="11779" max="11785" width="32.85546875" customWidth="1"/>
    <col min="12033" max="12033" width="8.140625" customWidth="1"/>
    <col min="12034" max="12034" width="41" customWidth="1"/>
    <col min="12035" max="12041" width="32.85546875" customWidth="1"/>
    <col min="12289" max="12289" width="8.140625" customWidth="1"/>
    <col min="12290" max="12290" width="41" customWidth="1"/>
    <col min="12291" max="12297" width="32.85546875" customWidth="1"/>
    <col min="12545" max="12545" width="8.140625" customWidth="1"/>
    <col min="12546" max="12546" width="41" customWidth="1"/>
    <col min="12547" max="12553" width="32.85546875" customWidth="1"/>
    <col min="12801" max="12801" width="8.140625" customWidth="1"/>
    <col min="12802" max="12802" width="41" customWidth="1"/>
    <col min="12803" max="12809" width="32.85546875" customWidth="1"/>
    <col min="13057" max="13057" width="8.140625" customWidth="1"/>
    <col min="13058" max="13058" width="41" customWidth="1"/>
    <col min="13059" max="13065" width="32.85546875" customWidth="1"/>
    <col min="13313" max="13313" width="8.140625" customWidth="1"/>
    <col min="13314" max="13314" width="41" customWidth="1"/>
    <col min="13315" max="13321" width="32.85546875" customWidth="1"/>
    <col min="13569" max="13569" width="8.140625" customWidth="1"/>
    <col min="13570" max="13570" width="41" customWidth="1"/>
    <col min="13571" max="13577" width="32.85546875" customWidth="1"/>
    <col min="13825" max="13825" width="8.140625" customWidth="1"/>
    <col min="13826" max="13826" width="41" customWidth="1"/>
    <col min="13827" max="13833" width="32.85546875" customWidth="1"/>
    <col min="14081" max="14081" width="8.140625" customWidth="1"/>
    <col min="14082" max="14082" width="41" customWidth="1"/>
    <col min="14083" max="14089" width="32.85546875" customWidth="1"/>
    <col min="14337" max="14337" width="8.140625" customWidth="1"/>
    <col min="14338" max="14338" width="41" customWidth="1"/>
    <col min="14339" max="14345" width="32.85546875" customWidth="1"/>
    <col min="14593" max="14593" width="8.140625" customWidth="1"/>
    <col min="14594" max="14594" width="41" customWidth="1"/>
    <col min="14595" max="14601" width="32.85546875" customWidth="1"/>
    <col min="14849" max="14849" width="8.140625" customWidth="1"/>
    <col min="14850" max="14850" width="41" customWidth="1"/>
    <col min="14851" max="14857" width="32.85546875" customWidth="1"/>
    <col min="15105" max="15105" width="8.140625" customWidth="1"/>
    <col min="15106" max="15106" width="41" customWidth="1"/>
    <col min="15107" max="15113" width="32.85546875" customWidth="1"/>
    <col min="15361" max="15361" width="8.140625" customWidth="1"/>
    <col min="15362" max="15362" width="41" customWidth="1"/>
    <col min="15363" max="15369" width="32.85546875" customWidth="1"/>
    <col min="15617" max="15617" width="8.140625" customWidth="1"/>
    <col min="15618" max="15618" width="41" customWidth="1"/>
    <col min="15619" max="15625" width="32.85546875" customWidth="1"/>
    <col min="15873" max="15873" width="8.140625" customWidth="1"/>
    <col min="15874" max="15874" width="41" customWidth="1"/>
    <col min="15875" max="15881" width="32.85546875" customWidth="1"/>
    <col min="16129" max="16129" width="8.140625" customWidth="1"/>
    <col min="16130" max="16130" width="41" customWidth="1"/>
    <col min="16131" max="16137" width="32.85546875" customWidth="1"/>
  </cols>
  <sheetData>
    <row r="1" spans="1:9" ht="50.25" customHeight="1" x14ac:dyDescent="0.25">
      <c r="A1" s="125" t="s">
        <v>228</v>
      </c>
      <c r="B1" s="126"/>
      <c r="C1" s="126"/>
      <c r="D1" s="126"/>
      <c r="E1" s="126"/>
      <c r="F1" s="126"/>
      <c r="G1" s="126"/>
      <c r="H1" s="126"/>
      <c r="I1" s="126"/>
    </row>
    <row r="2" spans="1:9" ht="76.5" customHeight="1" x14ac:dyDescent="0.25">
      <c r="A2" s="127" t="s">
        <v>97</v>
      </c>
      <c r="B2" s="127" t="s">
        <v>98</v>
      </c>
      <c r="C2" s="127" t="s">
        <v>229</v>
      </c>
      <c r="D2" s="127" t="s">
        <v>230</v>
      </c>
      <c r="E2" s="127" t="s">
        <v>231</v>
      </c>
      <c r="F2" s="127" t="s">
        <v>232</v>
      </c>
      <c r="G2" s="127" t="s">
        <v>233</v>
      </c>
      <c r="H2" s="127" t="s">
        <v>234</v>
      </c>
      <c r="I2" s="127" t="s">
        <v>235</v>
      </c>
    </row>
    <row r="3" spans="1:9" x14ac:dyDescent="0.25">
      <c r="A3" s="127">
        <v>1</v>
      </c>
      <c r="B3" s="127">
        <v>2</v>
      </c>
      <c r="C3" s="127">
        <v>3</v>
      </c>
      <c r="D3" s="127">
        <v>4</v>
      </c>
      <c r="E3" s="127">
        <v>5</v>
      </c>
      <c r="F3" s="127">
        <v>6</v>
      </c>
      <c r="G3" s="127">
        <v>7</v>
      </c>
      <c r="H3" s="127">
        <v>8</v>
      </c>
      <c r="I3" s="127">
        <v>9</v>
      </c>
    </row>
    <row r="4" spans="1:9" ht="25.5" x14ac:dyDescent="0.25">
      <c r="A4" s="82" t="s">
        <v>4</v>
      </c>
      <c r="B4" s="83" t="s">
        <v>236</v>
      </c>
      <c r="C4" s="84">
        <v>22427969</v>
      </c>
      <c r="D4" s="84">
        <v>0</v>
      </c>
      <c r="E4" s="84">
        <v>43030871</v>
      </c>
      <c r="F4" s="84">
        <v>0</v>
      </c>
      <c r="G4" s="84">
        <v>0</v>
      </c>
      <c r="H4" s="84">
        <v>0</v>
      </c>
      <c r="I4" s="84">
        <v>65458840</v>
      </c>
    </row>
    <row r="5" spans="1:9" x14ac:dyDescent="0.25">
      <c r="A5" s="79" t="s">
        <v>103</v>
      </c>
      <c r="B5" s="80" t="s">
        <v>237</v>
      </c>
      <c r="C5" s="81">
        <v>0</v>
      </c>
      <c r="D5" s="81">
        <v>0</v>
      </c>
      <c r="E5" s="81">
        <v>533085</v>
      </c>
      <c r="F5" s="81">
        <v>0</v>
      </c>
      <c r="G5" s="81">
        <v>0</v>
      </c>
      <c r="H5" s="81">
        <v>0</v>
      </c>
      <c r="I5" s="81">
        <v>533085</v>
      </c>
    </row>
    <row r="6" spans="1:9" x14ac:dyDescent="0.25">
      <c r="A6" s="82" t="s">
        <v>107</v>
      </c>
      <c r="B6" s="83" t="s">
        <v>238</v>
      </c>
      <c r="C6" s="84">
        <v>0</v>
      </c>
      <c r="D6" s="84">
        <v>0</v>
      </c>
      <c r="E6" s="84">
        <v>533085</v>
      </c>
      <c r="F6" s="84">
        <v>0</v>
      </c>
      <c r="G6" s="84">
        <v>0</v>
      </c>
      <c r="H6" s="84">
        <v>0</v>
      </c>
      <c r="I6" s="84">
        <v>533085</v>
      </c>
    </row>
    <row r="7" spans="1:9" x14ac:dyDescent="0.25">
      <c r="A7" s="82" t="s">
        <v>182</v>
      </c>
      <c r="B7" s="83" t="s">
        <v>239</v>
      </c>
      <c r="C7" s="84">
        <v>22427969</v>
      </c>
      <c r="D7" s="84">
        <v>0</v>
      </c>
      <c r="E7" s="84">
        <v>43563956</v>
      </c>
      <c r="F7" s="84">
        <v>0</v>
      </c>
      <c r="G7" s="84">
        <v>0</v>
      </c>
      <c r="H7" s="84">
        <v>0</v>
      </c>
      <c r="I7" s="84">
        <v>65991925</v>
      </c>
    </row>
    <row r="8" spans="1:9" ht="25.5" x14ac:dyDescent="0.25">
      <c r="A8" s="82" t="s">
        <v>200</v>
      </c>
      <c r="B8" s="83" t="s">
        <v>240</v>
      </c>
      <c r="C8" s="84">
        <v>21724392</v>
      </c>
      <c r="D8" s="84">
        <v>0</v>
      </c>
      <c r="E8" s="84">
        <v>32599006</v>
      </c>
      <c r="F8" s="84">
        <v>0</v>
      </c>
      <c r="G8" s="84">
        <v>0</v>
      </c>
      <c r="H8" s="84">
        <v>0</v>
      </c>
      <c r="I8" s="84">
        <v>54323398</v>
      </c>
    </row>
    <row r="9" spans="1:9" x14ac:dyDescent="0.25">
      <c r="A9" s="79" t="s">
        <v>184</v>
      </c>
      <c r="B9" s="80" t="s">
        <v>241</v>
      </c>
      <c r="C9" s="81">
        <v>703577</v>
      </c>
      <c r="D9" s="81">
        <v>0</v>
      </c>
      <c r="E9" s="81">
        <v>519845</v>
      </c>
      <c r="F9" s="81">
        <v>0</v>
      </c>
      <c r="G9" s="81">
        <v>0</v>
      </c>
      <c r="H9" s="81">
        <v>0</v>
      </c>
      <c r="I9" s="81">
        <v>1223422</v>
      </c>
    </row>
    <row r="10" spans="1:9" ht="25.5" x14ac:dyDescent="0.25">
      <c r="A10" s="82" t="s">
        <v>205</v>
      </c>
      <c r="B10" s="83" t="s">
        <v>242</v>
      </c>
      <c r="C10" s="84">
        <v>22427969</v>
      </c>
      <c r="D10" s="84">
        <v>0</v>
      </c>
      <c r="E10" s="84">
        <v>33118851</v>
      </c>
      <c r="F10" s="84">
        <v>0</v>
      </c>
      <c r="G10" s="84">
        <v>0</v>
      </c>
      <c r="H10" s="84">
        <v>0</v>
      </c>
      <c r="I10" s="84">
        <v>55546820</v>
      </c>
    </row>
    <row r="11" spans="1:9" ht="25.5" x14ac:dyDescent="0.25">
      <c r="A11" s="82" t="s">
        <v>207</v>
      </c>
      <c r="B11" s="83" t="s">
        <v>243</v>
      </c>
      <c r="C11" s="84">
        <v>0</v>
      </c>
      <c r="D11" s="84">
        <v>0</v>
      </c>
      <c r="E11" s="84">
        <v>9944000</v>
      </c>
      <c r="F11" s="84">
        <v>0</v>
      </c>
      <c r="G11" s="84">
        <v>0</v>
      </c>
      <c r="H11" s="84">
        <v>0</v>
      </c>
      <c r="I11" s="84">
        <v>9944000</v>
      </c>
    </row>
    <row r="12" spans="1:9" ht="25.5" x14ac:dyDescent="0.25">
      <c r="A12" s="82" t="s">
        <v>213</v>
      </c>
      <c r="B12" s="83" t="s">
        <v>244</v>
      </c>
      <c r="C12" s="84">
        <v>0</v>
      </c>
      <c r="D12" s="84">
        <v>0</v>
      </c>
      <c r="E12" s="84">
        <v>9944000</v>
      </c>
      <c r="F12" s="84">
        <v>0</v>
      </c>
      <c r="G12" s="84">
        <v>0</v>
      </c>
      <c r="H12" s="84">
        <v>0</v>
      </c>
      <c r="I12" s="84">
        <v>9944000</v>
      </c>
    </row>
    <row r="13" spans="1:9" x14ac:dyDescent="0.25">
      <c r="A13" s="82" t="s">
        <v>215</v>
      </c>
      <c r="B13" s="83" t="s">
        <v>245</v>
      </c>
      <c r="C13" s="84">
        <v>22427969</v>
      </c>
      <c r="D13" s="84">
        <v>0</v>
      </c>
      <c r="E13" s="84">
        <v>43062851</v>
      </c>
      <c r="F13" s="84">
        <v>0</v>
      </c>
      <c r="G13" s="84">
        <v>0</v>
      </c>
      <c r="H13" s="84">
        <v>0</v>
      </c>
      <c r="I13" s="84">
        <v>65490820</v>
      </c>
    </row>
    <row r="14" spans="1:9" x14ac:dyDescent="0.25">
      <c r="A14" s="82" t="s">
        <v>246</v>
      </c>
      <c r="B14" s="83" t="s">
        <v>247</v>
      </c>
      <c r="C14" s="84">
        <v>0</v>
      </c>
      <c r="D14" s="84">
        <v>0</v>
      </c>
      <c r="E14" s="84">
        <v>501105</v>
      </c>
      <c r="F14" s="84">
        <v>0</v>
      </c>
      <c r="G14" s="84">
        <v>0</v>
      </c>
      <c r="H14" s="84">
        <v>0</v>
      </c>
      <c r="I14" s="84">
        <v>501105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penzugyi_kimutatas</vt:lpstr>
      <vt:lpstr>vagyonmerleg</vt:lpstr>
      <vt:lpstr>maradvany</vt:lpstr>
      <vt:lpstr>eredmenykimutatas</vt:lpstr>
      <vt:lpstr>eszközök_ertekenek_alakulasa</vt:lpstr>
      <vt:lpstr>Munka6</vt:lpstr>
      <vt:lpstr>Munka1</vt:lpstr>
      <vt:lpstr>vagyonmerleg!Nyomtatási_terület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Windows-felhasználó</cp:lastModifiedBy>
  <cp:lastPrinted>2018-04-20T09:51:36Z</cp:lastPrinted>
  <dcterms:created xsi:type="dcterms:W3CDTF">2017-04-18T09:41:43Z</dcterms:created>
  <dcterms:modified xsi:type="dcterms:W3CDTF">2018-04-20T09:51:46Z</dcterms:modified>
</cp:coreProperties>
</file>