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320" windowHeight="11085" activeTab="0"/>
  </bookViews>
  <sheets>
    <sheet name="Elszámolás" sheetId="1" r:id="rId1"/>
    <sheet name="Munka2" sheetId="2" r:id="rId2"/>
  </sheets>
  <definedNames/>
  <calcPr fullCalcOnLoad="1"/>
</workbook>
</file>

<file path=xl/sharedStrings.xml><?xml version="1.0" encoding="utf-8"?>
<sst xmlns="http://schemas.openxmlformats.org/spreadsheetml/2006/main" count="46" uniqueCount="41">
  <si>
    <t>Település</t>
  </si>
  <si>
    <t>Különbözet</t>
  </si>
  <si>
    <t>Alsónána</t>
  </si>
  <si>
    <t>Alsónyék</t>
  </si>
  <si>
    <t>Báta</t>
  </si>
  <si>
    <t>Bátaszék</t>
  </si>
  <si>
    <t>Sárpilis</t>
  </si>
  <si>
    <t>Összesen</t>
  </si>
  <si>
    <t>Bevételek mindösszesen:</t>
  </si>
  <si>
    <t>Kiadás összesen:</t>
  </si>
  <si>
    <t>Elszámolási különbözet:</t>
  </si>
  <si>
    <t>%</t>
  </si>
  <si>
    <t>Bevétel összesen</t>
  </si>
  <si>
    <t>Családsegítő ágazati pótlék</t>
  </si>
  <si>
    <t>Családsegítő bérkompenzáció</t>
  </si>
  <si>
    <t>Családsegítés bevétele</t>
  </si>
  <si>
    <t xml:space="preserve"> Bevétel összesen</t>
  </si>
  <si>
    <t>Normatíva összesen</t>
  </si>
  <si>
    <t>Bérkompenzáció összesen</t>
  </si>
  <si>
    <t>Családsegítés kiadás</t>
  </si>
  <si>
    <t>Állami támogatások</t>
  </si>
  <si>
    <t xml:space="preserve">Lakosság szám </t>
  </si>
  <si>
    <t xml:space="preserve"> kiadások felosztása</t>
  </si>
  <si>
    <t xml:space="preserve"> bevételek </t>
  </si>
  <si>
    <t>bevétel - kiadás különbözet</t>
  </si>
  <si>
    <t>előleg befizetése</t>
  </si>
  <si>
    <t>Ágaz. pótl +  szoc.hozz.</t>
  </si>
  <si>
    <t>Állami támogatás</t>
  </si>
  <si>
    <t>Bérkomp +  szoc.hozz.</t>
  </si>
  <si>
    <t>Lakosság szám 2018.01.01.</t>
  </si>
  <si>
    <t>2018.évi kiadások felosztása</t>
  </si>
  <si>
    <t xml:space="preserve">2018.évi bevételek </t>
  </si>
  <si>
    <t>2018. évi bevétel - kiadás különbözet</t>
  </si>
  <si>
    <t>2018. évi előleg befizetése</t>
  </si>
  <si>
    <t>2016-2017 garantált bér támogatás</t>
  </si>
  <si>
    <t>Ágazati pótlék + 19,5% szoc. hozz. összesen</t>
  </si>
  <si>
    <t>19,5% szociális hozzájárulás</t>
  </si>
  <si>
    <t>Ágazati pótlék + 19,5% szoc.hozz.</t>
  </si>
  <si>
    <t>Bérkompenzáció + 19,5% szoc.hozz.</t>
  </si>
  <si>
    <t>2016-2017 garantált bér kiegészítés</t>
  </si>
  <si>
    <t xml:space="preserve">Családsegítés normatíva : 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</si>
</sst>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\ &quot;Ft&quot;"/>
    <numFmt numFmtId="173" formatCode="0.0%"/>
    <numFmt numFmtId="174" formatCode="#,##0.0\ &quot;Ft&quot;"/>
    <numFmt numFmtId="175" formatCode="0.0000%"/>
    <numFmt numFmtId="176" formatCode="0.00000%"/>
    <numFmt numFmtId="177" formatCode="#,##0.00000\ &quot;Ft&quot;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1" borderId="7" applyNumberFormat="0" applyFon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 horizontal="right"/>
    </xf>
    <xf numFmtId="0" fontId="2" fillId="32" borderId="10" xfId="0" applyFont="1" applyFill="1" applyBorder="1" applyAlignment="1">
      <alignment/>
    </xf>
    <xf numFmtId="3" fontId="2" fillId="32" borderId="10" xfId="0" applyNumberFormat="1" applyFont="1" applyFill="1" applyBorder="1" applyAlignment="1">
      <alignment/>
    </xf>
    <xf numFmtId="173" fontId="2" fillId="32" borderId="10" xfId="0" applyNumberFormat="1" applyFont="1" applyFill="1" applyBorder="1" applyAlignment="1">
      <alignment/>
    </xf>
    <xf numFmtId="172" fontId="2" fillId="32" borderId="10" xfId="0" applyNumberFormat="1" applyFont="1" applyFill="1" applyBorder="1" applyAlignment="1">
      <alignment/>
    </xf>
    <xf numFmtId="172" fontId="2" fillId="33" borderId="1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0" fontId="3" fillId="0" borderId="0" xfId="0" applyFont="1" applyAlignment="1">
      <alignment/>
    </xf>
    <xf numFmtId="172" fontId="0" fillId="0" borderId="11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2" fillId="34" borderId="0" xfId="0" applyFont="1" applyFill="1" applyAlignment="1">
      <alignment/>
    </xf>
    <xf numFmtId="3" fontId="2" fillId="34" borderId="0" xfId="0" applyNumberFormat="1" applyFont="1" applyFill="1" applyAlignment="1">
      <alignment/>
    </xf>
    <xf numFmtId="172" fontId="2" fillId="34" borderId="0" xfId="0" applyNumberFormat="1" applyFont="1" applyFill="1" applyAlignment="1">
      <alignment/>
    </xf>
    <xf numFmtId="0" fontId="2" fillId="4" borderId="0" xfId="0" applyFont="1" applyFill="1" applyAlignment="1">
      <alignment/>
    </xf>
    <xf numFmtId="3" fontId="0" fillId="4" borderId="0" xfId="0" applyNumberFormat="1" applyFont="1" applyFill="1" applyAlignment="1">
      <alignment/>
    </xf>
    <xf numFmtId="172" fontId="2" fillId="4" borderId="0" xfId="0" applyNumberFormat="1" applyFont="1" applyFill="1" applyAlignment="1">
      <alignment/>
    </xf>
    <xf numFmtId="0" fontId="0" fillId="4" borderId="0" xfId="0" applyFont="1" applyFill="1" applyAlignment="1">
      <alignment/>
    </xf>
    <xf numFmtId="172" fontId="0" fillId="4" borderId="0" xfId="0" applyNumberFormat="1" applyFont="1" applyFill="1" applyAlignment="1">
      <alignment/>
    </xf>
    <xf numFmtId="0" fontId="2" fillId="35" borderId="0" xfId="0" applyFont="1" applyFill="1" applyAlignment="1">
      <alignment/>
    </xf>
    <xf numFmtId="172" fontId="2" fillId="35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/>
    </xf>
    <xf numFmtId="0" fontId="2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/>
    </xf>
    <xf numFmtId="3" fontId="2" fillId="36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176" fontId="0" fillId="0" borderId="10" xfId="0" applyNumberFormat="1" applyFont="1" applyBorder="1" applyAlignment="1">
      <alignment/>
    </xf>
    <xf numFmtId="0" fontId="2" fillId="32" borderId="0" xfId="0" applyFont="1" applyFill="1" applyBorder="1" applyAlignment="1">
      <alignment/>
    </xf>
    <xf numFmtId="3" fontId="2" fillId="32" borderId="0" xfId="0" applyNumberFormat="1" applyFont="1" applyFill="1" applyBorder="1" applyAlignment="1">
      <alignment/>
    </xf>
    <xf numFmtId="173" fontId="2" fillId="32" borderId="0" xfId="0" applyNumberFormat="1" applyFont="1" applyFill="1" applyBorder="1" applyAlignment="1">
      <alignment/>
    </xf>
    <xf numFmtId="172" fontId="2" fillId="32" borderId="0" xfId="0" applyNumberFormat="1" applyFont="1" applyFill="1" applyBorder="1" applyAlignment="1">
      <alignment/>
    </xf>
    <xf numFmtId="172" fontId="2" fillId="33" borderId="0" xfId="0" applyNumberFormat="1" applyFont="1" applyFill="1" applyBorder="1" applyAlignment="1">
      <alignment/>
    </xf>
    <xf numFmtId="3" fontId="2" fillId="36" borderId="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72" fontId="0" fillId="0" borderId="11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3" fontId="0" fillId="37" borderId="10" xfId="0" applyNumberFormat="1" applyFont="1" applyFill="1" applyBorder="1" applyAlignment="1">
      <alignment/>
    </xf>
    <xf numFmtId="0" fontId="5" fillId="37" borderId="10" xfId="0" applyFont="1" applyFill="1" applyBorder="1" applyAlignment="1">
      <alignment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vertical="center"/>
    </xf>
    <xf numFmtId="0" fontId="1" fillId="37" borderId="0" xfId="0" applyFont="1" applyFill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3" fontId="1" fillId="37" borderId="10" xfId="0" applyNumberFormat="1" applyFont="1" applyFill="1" applyBorder="1" applyAlignment="1">
      <alignment/>
    </xf>
    <xf numFmtId="0" fontId="5" fillId="37" borderId="10" xfId="0" applyFont="1" applyFill="1" applyBorder="1" applyAlignment="1">
      <alignment/>
    </xf>
    <xf numFmtId="3" fontId="5" fillId="37" borderId="10" xfId="0" applyNumberFormat="1" applyFont="1" applyFill="1" applyBorder="1" applyAlignment="1">
      <alignment/>
    </xf>
    <xf numFmtId="173" fontId="5" fillId="37" borderId="10" xfId="0" applyNumberFormat="1" applyFont="1" applyFill="1" applyBorder="1" applyAlignment="1">
      <alignment/>
    </xf>
    <xf numFmtId="172" fontId="5" fillId="37" borderId="10" xfId="0" applyNumberFormat="1" applyFont="1" applyFill="1" applyBorder="1" applyAlignment="1">
      <alignment/>
    </xf>
    <xf numFmtId="3" fontId="1" fillId="37" borderId="0" xfId="0" applyNumberFormat="1" applyFont="1" applyFill="1" applyAlignment="1">
      <alignment/>
    </xf>
    <xf numFmtId="0" fontId="5" fillId="37" borderId="0" xfId="0" applyFont="1" applyFill="1" applyBorder="1" applyAlignment="1">
      <alignment/>
    </xf>
    <xf numFmtId="3" fontId="5" fillId="37" borderId="0" xfId="0" applyNumberFormat="1" applyFont="1" applyFill="1" applyBorder="1" applyAlignment="1">
      <alignment/>
    </xf>
    <xf numFmtId="173" fontId="5" fillId="37" borderId="0" xfId="0" applyNumberFormat="1" applyFont="1" applyFill="1" applyBorder="1" applyAlignment="1">
      <alignment/>
    </xf>
    <xf numFmtId="172" fontId="5" fillId="37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73" fontId="1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3" fillId="0" borderId="11" xfId="0" applyFont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abSelected="1" view="pageLayout" workbookViewId="0" topLeftCell="A1">
      <selection activeCell="G18" sqref="G18"/>
    </sheetView>
  </sheetViews>
  <sheetFormatPr defaultColWidth="9.140625" defaultRowHeight="12.75"/>
  <cols>
    <col min="1" max="1" width="12.28125" style="5" customWidth="1"/>
    <col min="2" max="2" width="13.57421875" style="5" customWidth="1"/>
    <col min="3" max="3" width="10.28125" style="5" bestFit="1" customWidth="1"/>
    <col min="4" max="4" width="16.421875" style="5" customWidth="1"/>
    <col min="5" max="5" width="12.8515625" style="5" customWidth="1"/>
    <col min="6" max="6" width="14.00390625" style="5" customWidth="1"/>
    <col min="7" max="7" width="13.8515625" style="5" customWidth="1"/>
    <col min="8" max="10" width="14.57421875" style="5" customWidth="1"/>
    <col min="11" max="11" width="14.140625" style="5" customWidth="1"/>
    <col min="12" max="12" width="11.140625" style="5" customWidth="1"/>
    <col min="13" max="13" width="12.00390625" style="5" customWidth="1"/>
    <col min="14" max="14" width="10.140625" style="5" bestFit="1" customWidth="1"/>
    <col min="15" max="16384" width="9.140625" style="5" customWidth="1"/>
  </cols>
  <sheetData>
    <row r="1" spans="1:13" ht="51">
      <c r="A1" s="1" t="s">
        <v>0</v>
      </c>
      <c r="B1" s="2" t="s">
        <v>29</v>
      </c>
      <c r="C1" s="2" t="s">
        <v>11</v>
      </c>
      <c r="D1" s="2" t="s">
        <v>30</v>
      </c>
      <c r="E1" s="3" t="s">
        <v>31</v>
      </c>
      <c r="F1" s="3" t="s">
        <v>37</v>
      </c>
      <c r="G1" s="4" t="s">
        <v>38</v>
      </c>
      <c r="H1" s="3" t="s">
        <v>20</v>
      </c>
      <c r="I1" s="3" t="s">
        <v>39</v>
      </c>
      <c r="J1" s="3" t="s">
        <v>12</v>
      </c>
      <c r="K1" s="2" t="s">
        <v>32</v>
      </c>
      <c r="L1" s="56" t="s">
        <v>33</v>
      </c>
      <c r="M1" s="57" t="s">
        <v>1</v>
      </c>
    </row>
    <row r="2" spans="1:13" ht="30" customHeight="1">
      <c r="A2" s="6" t="s">
        <v>2</v>
      </c>
      <c r="B2" s="7">
        <v>720</v>
      </c>
      <c r="C2" s="60">
        <f>B2/B7</f>
        <v>0.06953834266949971</v>
      </c>
      <c r="D2" s="8">
        <f>E29*C2</f>
        <v>1864720.3090593007</v>
      </c>
      <c r="E2" s="8">
        <f>E11*C2</f>
        <v>308.1243963685532</v>
      </c>
      <c r="F2" s="8">
        <f>E18*C2</f>
        <v>330069.8628549353</v>
      </c>
      <c r="G2" s="9">
        <f>E22*C2</f>
        <v>11459.293026849526</v>
      </c>
      <c r="H2" s="8">
        <f>E14*C2</f>
        <v>614718.9491983774</v>
      </c>
      <c r="I2" s="8">
        <f>E24*C2</f>
        <v>53311.63994591462</v>
      </c>
      <c r="J2" s="8">
        <f>SUM(E2:I2)</f>
        <v>1009867.8694224454</v>
      </c>
      <c r="K2" s="9">
        <f>J2-D2</f>
        <v>-854852.4396368553</v>
      </c>
      <c r="L2" s="7">
        <v>920000</v>
      </c>
      <c r="M2" s="59">
        <f>K2+L2</f>
        <v>65147.56036314473</v>
      </c>
    </row>
    <row r="3" spans="1:13" ht="30" customHeight="1">
      <c r="A3" s="6" t="s">
        <v>3</v>
      </c>
      <c r="B3" s="7">
        <v>760</v>
      </c>
      <c r="C3" s="60">
        <f>B3/B7</f>
        <v>0.07340158392891637</v>
      </c>
      <c r="D3" s="8">
        <f>E29*C3</f>
        <v>1968315.8817848177</v>
      </c>
      <c r="E3" s="8">
        <f>E11*C3</f>
        <v>325.24241838902844</v>
      </c>
      <c r="F3" s="8">
        <f>E18*C3</f>
        <v>348407.0774579873</v>
      </c>
      <c r="G3" s="8">
        <f>E22*C3</f>
        <v>12095.920417230058</v>
      </c>
      <c r="H3" s="8">
        <f>E14*C3</f>
        <v>648870.0019316206</v>
      </c>
      <c r="I3" s="8">
        <f>E24*C3</f>
        <v>56273.39772068766</v>
      </c>
      <c r="J3" s="8">
        <f>SUM(E3:I3)</f>
        <v>1065971.6399459145</v>
      </c>
      <c r="K3" s="9">
        <f>J3-D3</f>
        <v>-902344.2418389032</v>
      </c>
      <c r="L3" s="7">
        <v>1003086</v>
      </c>
      <c r="M3" s="59">
        <f>K3+L3</f>
        <v>100741.75816109683</v>
      </c>
    </row>
    <row r="4" spans="1:13" ht="30" customHeight="1">
      <c r="A4" s="6" t="s">
        <v>4</v>
      </c>
      <c r="B4" s="7">
        <v>1629</v>
      </c>
      <c r="C4" s="60">
        <f>B4/B7</f>
        <v>0.1573305002897431</v>
      </c>
      <c r="D4" s="8">
        <f>E29*C4</f>
        <v>4218929.699246668</v>
      </c>
      <c r="E4" s="8">
        <f>E11*C4</f>
        <v>697.1314467838517</v>
      </c>
      <c r="F4" s="8">
        <f>E18*C4</f>
        <v>746783.0647092911</v>
      </c>
      <c r="G4" s="8">
        <f>E22*C4</f>
        <v>25926.650473247057</v>
      </c>
      <c r="H4" s="8">
        <f>E14*C4</f>
        <v>1390801.622561329</v>
      </c>
      <c r="I4" s="8">
        <f>E24*C4</f>
        <v>120617.58537763184</v>
      </c>
      <c r="J4" s="8">
        <f>SUM(E4:I4)</f>
        <v>2284826.054568283</v>
      </c>
      <c r="K4" s="9">
        <f>J4-D4</f>
        <v>-1934103.6446783855</v>
      </c>
      <c r="L4" s="7">
        <v>2166000</v>
      </c>
      <c r="M4" s="59">
        <f>K4+L4</f>
        <v>231896.35532161454</v>
      </c>
    </row>
    <row r="5" spans="1:13" ht="30" customHeight="1">
      <c r="A5" s="6" t="s">
        <v>5</v>
      </c>
      <c r="B5" s="7">
        <v>6537</v>
      </c>
      <c r="C5" s="60">
        <f>B5/B7</f>
        <v>0.6313502028201661</v>
      </c>
      <c r="D5" s="8">
        <f>E29*C5</f>
        <v>16930106.472667567</v>
      </c>
      <c r="E5" s="8">
        <f>E11*C5</f>
        <v>2797.512748696156</v>
      </c>
      <c r="F5" s="8">
        <f>E18*C5</f>
        <v>2996759.2965037664</v>
      </c>
      <c r="G5" s="8">
        <f>E22*C5</f>
        <v>104040.83127293798</v>
      </c>
      <c r="H5" s="8">
        <f>E14*C5</f>
        <v>5581135.792930268</v>
      </c>
      <c r="I5" s="8">
        <f>E24*C5</f>
        <v>484025.26434228313</v>
      </c>
      <c r="J5" s="8">
        <f>SUM(E5:I5)</f>
        <v>9168758.697797952</v>
      </c>
      <c r="K5" s="9">
        <f>J5-D5</f>
        <v>-7761347.774869615</v>
      </c>
      <c r="L5" s="71">
        <v>7815000</v>
      </c>
      <c r="M5" s="59">
        <f>K5+L5</f>
        <v>53652.22513038479</v>
      </c>
    </row>
    <row r="6" spans="1:13" ht="30" customHeight="1">
      <c r="A6" s="6" t="s">
        <v>6</v>
      </c>
      <c r="B6" s="7">
        <v>708</v>
      </c>
      <c r="C6" s="60">
        <f>B6/B7</f>
        <v>0.06837937029167472</v>
      </c>
      <c r="D6" s="8">
        <f>E29*C6</f>
        <v>1833641.637241646</v>
      </c>
      <c r="E6" s="8">
        <f>E11*C6</f>
        <v>302.9889897624107</v>
      </c>
      <c r="F6" s="8">
        <f>E18*C6</f>
        <v>324568.6984740197</v>
      </c>
      <c r="G6" s="8">
        <f>E22*C6</f>
        <v>11268.30480973537</v>
      </c>
      <c r="H6" s="8">
        <f>E14*C6</f>
        <v>604473.6333784045</v>
      </c>
      <c r="I6" s="8">
        <f>E24*C6</f>
        <v>52423.112613482714</v>
      </c>
      <c r="J6" s="8">
        <f>SUM(E6:I6)</f>
        <v>993036.7382654048</v>
      </c>
      <c r="K6" s="9">
        <f>J6-D6</f>
        <v>-840604.8989762411</v>
      </c>
      <c r="L6" s="7">
        <v>914000</v>
      </c>
      <c r="M6" s="59">
        <f>K6+L6</f>
        <v>73395.10102375888</v>
      </c>
    </row>
    <row r="7" spans="1:14" ht="30" customHeight="1">
      <c r="A7" s="10" t="s">
        <v>7</v>
      </c>
      <c r="B7" s="11">
        <f aca="true" t="shared" si="0" ref="B7:M7">SUM(B2:B6)</f>
        <v>10354</v>
      </c>
      <c r="C7" s="12">
        <f t="shared" si="0"/>
        <v>1</v>
      </c>
      <c r="D7" s="13">
        <f t="shared" si="0"/>
        <v>26815714</v>
      </c>
      <c r="E7" s="14">
        <f>SUM(E2:E6)</f>
        <v>4431</v>
      </c>
      <c r="F7" s="14">
        <f>SUM(F2:F6)</f>
        <v>4746588</v>
      </c>
      <c r="G7" s="14">
        <f>SUM(G2:G6)</f>
        <v>164790.99999999997</v>
      </c>
      <c r="H7" s="14">
        <f t="shared" si="0"/>
        <v>8840000</v>
      </c>
      <c r="I7" s="14">
        <f>SUM(I2:I6)</f>
        <v>766651</v>
      </c>
      <c r="J7" s="14">
        <f t="shared" si="0"/>
        <v>14522461</v>
      </c>
      <c r="K7" s="13">
        <f t="shared" si="0"/>
        <v>-12293253</v>
      </c>
      <c r="L7" s="58">
        <f t="shared" si="0"/>
        <v>12818086</v>
      </c>
      <c r="M7" s="58">
        <f t="shared" si="0"/>
        <v>524832.9999999998</v>
      </c>
      <c r="N7" s="15"/>
    </row>
    <row r="8" spans="1:14" ht="30" customHeight="1">
      <c r="A8" s="61"/>
      <c r="B8" s="62"/>
      <c r="C8" s="63"/>
      <c r="D8" s="64"/>
      <c r="E8" s="65"/>
      <c r="F8" s="65"/>
      <c r="G8" s="65"/>
      <c r="H8" s="65"/>
      <c r="I8" s="65"/>
      <c r="J8" s="65"/>
      <c r="K8" s="64"/>
      <c r="L8" s="66"/>
      <c r="M8" s="66"/>
      <c r="N8" s="15"/>
    </row>
    <row r="9" spans="1:14" s="20" customFormat="1" ht="15" customHeight="1">
      <c r="A9" s="16"/>
      <c r="B9" s="17"/>
      <c r="C9" s="18"/>
      <c r="D9" s="19"/>
      <c r="E9" s="19"/>
      <c r="F9" s="19"/>
      <c r="G9" s="19"/>
      <c r="H9" s="19"/>
      <c r="I9" s="19"/>
      <c r="J9" s="19"/>
      <c r="K9" s="19"/>
      <c r="N9" s="21"/>
    </row>
    <row r="10" spans="1:12" ht="12.75">
      <c r="A10" s="23"/>
      <c r="B10" s="24" t="s">
        <v>15</v>
      </c>
      <c r="C10" s="24"/>
      <c r="D10" s="25"/>
      <c r="E10" s="26">
        <v>4431</v>
      </c>
      <c r="F10" s="27"/>
      <c r="G10" s="27"/>
      <c r="H10" s="23"/>
      <c r="I10" s="23"/>
      <c r="J10" s="23"/>
      <c r="K10" s="23"/>
      <c r="L10" s="23"/>
    </row>
    <row r="11" spans="2:7" ht="12.75">
      <c r="B11" s="28" t="s">
        <v>16</v>
      </c>
      <c r="C11" s="28"/>
      <c r="D11" s="29"/>
      <c r="E11" s="30">
        <v>4431</v>
      </c>
      <c r="F11" s="30"/>
      <c r="G11" s="30"/>
    </row>
    <row r="13" spans="2:7" ht="12.75">
      <c r="B13" s="24" t="s">
        <v>40</v>
      </c>
      <c r="C13" s="99"/>
      <c r="D13" s="70"/>
      <c r="E13" s="33">
        <v>8840000</v>
      </c>
      <c r="F13" s="31"/>
      <c r="G13" s="31"/>
    </row>
    <row r="14" spans="1:7" s="38" customFormat="1" ht="12.75">
      <c r="A14" s="35"/>
      <c r="B14" s="22" t="s">
        <v>17</v>
      </c>
      <c r="C14" s="36"/>
      <c r="D14" s="37"/>
      <c r="E14" s="30">
        <f>SUM(E13:E13)</f>
        <v>8840000</v>
      </c>
      <c r="F14" s="30"/>
      <c r="G14" s="30"/>
    </row>
    <row r="15" spans="1:7" s="38" customFormat="1" ht="12.75">
      <c r="A15" s="35"/>
      <c r="B15" s="22"/>
      <c r="C15" s="36"/>
      <c r="D15" s="37"/>
      <c r="E15" s="30"/>
      <c r="F15" s="30"/>
      <c r="G15" s="30"/>
    </row>
    <row r="16" spans="1:7" ht="12.75">
      <c r="A16" s="32"/>
      <c r="B16" s="5" t="s">
        <v>13</v>
      </c>
      <c r="C16" s="39"/>
      <c r="D16" s="40"/>
      <c r="E16" s="34">
        <v>3972040</v>
      </c>
      <c r="F16" s="34"/>
      <c r="G16" s="34"/>
    </row>
    <row r="17" spans="2:7" ht="12.75">
      <c r="B17" s="24" t="s">
        <v>36</v>
      </c>
      <c r="C17" s="24"/>
      <c r="D17" s="26"/>
      <c r="E17" s="33">
        <v>774548</v>
      </c>
      <c r="F17" s="31"/>
      <c r="G17" s="31"/>
    </row>
    <row r="18" spans="2:7" s="38" customFormat="1" ht="12.75">
      <c r="B18" s="22" t="s">
        <v>35</v>
      </c>
      <c r="D18" s="41"/>
      <c r="E18" s="42">
        <f>SUM(E16:E17)</f>
        <v>4746588</v>
      </c>
      <c r="F18" s="42"/>
      <c r="G18" s="42"/>
    </row>
    <row r="19" spans="4:7" ht="12.75">
      <c r="D19" s="15"/>
      <c r="E19" s="31"/>
      <c r="F19" s="31"/>
      <c r="G19" s="31"/>
    </row>
    <row r="20" spans="2:7" ht="12.75">
      <c r="B20" s="5" t="s">
        <v>14</v>
      </c>
      <c r="D20" s="15"/>
      <c r="E20" s="31">
        <v>137900</v>
      </c>
      <c r="F20" s="31"/>
      <c r="G20" s="31"/>
    </row>
    <row r="21" spans="2:7" ht="12.75">
      <c r="B21" s="24" t="s">
        <v>36</v>
      </c>
      <c r="C21" s="24"/>
      <c r="D21" s="26"/>
      <c r="E21" s="33">
        <v>26891</v>
      </c>
      <c r="F21" s="31"/>
      <c r="G21" s="31"/>
    </row>
    <row r="22" spans="2:7" s="38" customFormat="1" ht="12.75">
      <c r="B22" s="22" t="s">
        <v>18</v>
      </c>
      <c r="D22" s="41"/>
      <c r="E22" s="42">
        <f>SUM(E20:E21)</f>
        <v>164791</v>
      </c>
      <c r="F22" s="42"/>
      <c r="G22" s="42"/>
    </row>
    <row r="23" spans="2:7" s="38" customFormat="1" ht="12.75">
      <c r="B23" s="22"/>
      <c r="D23" s="41"/>
      <c r="E23" s="42"/>
      <c r="F23" s="42"/>
      <c r="G23" s="42"/>
    </row>
    <row r="24" spans="2:7" s="38" customFormat="1" ht="12.75">
      <c r="B24" s="22" t="s">
        <v>34</v>
      </c>
      <c r="D24" s="41"/>
      <c r="E24" s="42">
        <v>766651</v>
      </c>
      <c r="F24" s="42"/>
      <c r="G24" s="42"/>
    </row>
    <row r="26" spans="2:7" ht="12.75">
      <c r="B26" s="43" t="s">
        <v>8</v>
      </c>
      <c r="C26" s="43"/>
      <c r="D26" s="44"/>
      <c r="E26" s="45">
        <f>E11+E14+E18+E22+E24</f>
        <v>14522461</v>
      </c>
      <c r="F26" s="45"/>
      <c r="G26" s="45"/>
    </row>
    <row r="27" spans="2:7" ht="12.75">
      <c r="B27" s="53"/>
      <c r="C27" s="53"/>
      <c r="D27" s="54"/>
      <c r="E27" s="55"/>
      <c r="F27" s="55"/>
      <c r="G27" s="55"/>
    </row>
    <row r="28" spans="2:7" ht="12.75">
      <c r="B28" s="67" t="s">
        <v>19</v>
      </c>
      <c r="C28" s="67"/>
      <c r="D28" s="68"/>
      <c r="E28" s="69">
        <v>26815714</v>
      </c>
      <c r="F28" s="55"/>
      <c r="G28" s="55"/>
    </row>
    <row r="29" spans="2:7" ht="12.75">
      <c r="B29" s="46" t="s">
        <v>9</v>
      </c>
      <c r="C29" s="46"/>
      <c r="D29" s="47"/>
      <c r="E29" s="48">
        <f>SUM(E28)</f>
        <v>26815714</v>
      </c>
      <c r="F29" s="48"/>
      <c r="G29" s="48"/>
    </row>
    <row r="30" spans="2:7" ht="12.75">
      <c r="B30" s="49"/>
      <c r="C30" s="49"/>
      <c r="D30" s="47"/>
      <c r="E30" s="50"/>
      <c r="F30" s="50"/>
      <c r="G30" s="50"/>
    </row>
    <row r="31" spans="2:7" ht="12.75">
      <c r="B31" s="51" t="s">
        <v>10</v>
      </c>
      <c r="C31" s="51"/>
      <c r="D31" s="51"/>
      <c r="E31" s="52">
        <f>E26-E29</f>
        <v>-12293253</v>
      </c>
      <c r="F31" s="52"/>
      <c r="G31" s="52"/>
    </row>
  </sheetData>
  <sheetProtection/>
  <printOptions/>
  <pageMargins left="0.8267716535433072" right="0.6299212598425197" top="0.9448818897637796" bottom="0.7480314960629921" header="0.31496062992125984" footer="0.31496062992125984"/>
  <pageSetup fitToHeight="1" fitToWidth="1" horizontalDpi="600" verticalDpi="600" orientation="landscape" paperSize="9" scale="76" r:id="rId1"/>
  <headerFooter alignWithMargins="0">
    <oddHeader>&amp;CCsaládsegítés és gyermekjóléti feladatok 2018. évi elszámolása&amp;R8.sz.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A1" sqref="A1:L7"/>
    </sheetView>
  </sheetViews>
  <sheetFormatPr defaultColWidth="9.140625" defaultRowHeight="12.75"/>
  <cols>
    <col min="1" max="1" width="8.7109375" style="82" customWidth="1"/>
    <col min="2" max="2" width="9.00390625" style="82" customWidth="1"/>
    <col min="3" max="3" width="4.00390625" style="82" customWidth="1"/>
    <col min="4" max="4" width="9.28125" style="82" customWidth="1"/>
    <col min="5" max="5" width="9.140625" style="82" customWidth="1"/>
    <col min="6" max="6" width="10.140625" style="82" customWidth="1"/>
    <col min="7" max="8" width="9.00390625" style="82" customWidth="1"/>
    <col min="9" max="9" width="8.57421875" style="82" customWidth="1"/>
    <col min="10" max="10" width="10.57421875" style="82" customWidth="1"/>
    <col min="11" max="11" width="9.00390625" style="82" customWidth="1"/>
    <col min="12" max="12" width="9.57421875" style="82" customWidth="1"/>
    <col min="13" max="13" width="10.140625" style="82" bestFit="1" customWidth="1"/>
    <col min="14" max="16384" width="9.140625" style="82" customWidth="1"/>
  </cols>
  <sheetData>
    <row r="1" spans="1:12" s="75" customFormat="1" ht="45">
      <c r="A1" s="72" t="s">
        <v>0</v>
      </c>
      <c r="B1" s="73" t="s">
        <v>21</v>
      </c>
      <c r="C1" s="73" t="s">
        <v>11</v>
      </c>
      <c r="D1" s="73" t="s">
        <v>22</v>
      </c>
      <c r="E1" s="73" t="s">
        <v>23</v>
      </c>
      <c r="F1" s="73" t="s">
        <v>26</v>
      </c>
      <c r="G1" s="72" t="s">
        <v>28</v>
      </c>
      <c r="H1" s="73" t="s">
        <v>27</v>
      </c>
      <c r="I1" s="73" t="s">
        <v>12</v>
      </c>
      <c r="J1" s="73" t="s">
        <v>24</v>
      </c>
      <c r="K1" s="73" t="s">
        <v>25</v>
      </c>
      <c r="L1" s="74" t="s">
        <v>1</v>
      </c>
    </row>
    <row r="2" spans="1:12" ht="30" customHeight="1">
      <c r="A2" s="76"/>
      <c r="B2" s="77"/>
      <c r="C2" s="78"/>
      <c r="D2" s="79"/>
      <c r="E2" s="79"/>
      <c r="F2" s="79"/>
      <c r="G2" s="80"/>
      <c r="H2" s="79"/>
      <c r="I2" s="79"/>
      <c r="J2" s="80"/>
      <c r="K2" s="77"/>
      <c r="L2" s="81"/>
    </row>
    <row r="3" spans="1:12" ht="30" customHeight="1">
      <c r="A3" s="76"/>
      <c r="B3" s="77"/>
      <c r="C3" s="78"/>
      <c r="D3" s="79"/>
      <c r="E3" s="79"/>
      <c r="F3" s="79"/>
      <c r="G3" s="79"/>
      <c r="H3" s="79"/>
      <c r="I3" s="79"/>
      <c r="J3" s="80"/>
      <c r="K3" s="77"/>
      <c r="L3" s="81"/>
    </row>
    <row r="4" spans="1:12" ht="30" customHeight="1">
      <c r="A4" s="76"/>
      <c r="B4" s="77"/>
      <c r="C4" s="78"/>
      <c r="D4" s="79"/>
      <c r="E4" s="79"/>
      <c r="F4" s="79"/>
      <c r="G4" s="79"/>
      <c r="H4" s="79"/>
      <c r="I4" s="79"/>
      <c r="J4" s="80"/>
      <c r="K4" s="77"/>
      <c r="L4" s="81"/>
    </row>
    <row r="5" spans="1:12" ht="30" customHeight="1">
      <c r="A5" s="76"/>
      <c r="B5" s="77"/>
      <c r="C5" s="78"/>
      <c r="D5" s="79"/>
      <c r="E5" s="79"/>
      <c r="F5" s="79"/>
      <c r="G5" s="79"/>
      <c r="H5" s="79"/>
      <c r="I5" s="79"/>
      <c r="J5" s="80"/>
      <c r="K5" s="83"/>
      <c r="L5" s="81"/>
    </row>
    <row r="6" spans="1:12" ht="30" customHeight="1">
      <c r="A6" s="76"/>
      <c r="B6" s="77"/>
      <c r="C6" s="78"/>
      <c r="D6" s="79"/>
      <c r="E6" s="79"/>
      <c r="F6" s="79"/>
      <c r="G6" s="79"/>
      <c r="H6" s="79"/>
      <c r="I6" s="79"/>
      <c r="J6" s="80"/>
      <c r="K6" s="77"/>
      <c r="L6" s="81"/>
    </row>
    <row r="7" spans="1:13" s="75" customFormat="1" ht="30" customHeight="1">
      <c r="A7" s="84"/>
      <c r="B7" s="85"/>
      <c r="C7" s="86"/>
      <c r="D7" s="87"/>
      <c r="E7" s="87"/>
      <c r="F7" s="87"/>
      <c r="G7" s="87"/>
      <c r="H7" s="87"/>
      <c r="I7" s="87"/>
      <c r="J7" s="87"/>
      <c r="K7" s="85"/>
      <c r="L7" s="85"/>
      <c r="M7" s="88"/>
    </row>
    <row r="8" spans="1:13" s="75" customFormat="1" ht="30" customHeight="1">
      <c r="A8" s="89"/>
      <c r="B8" s="90"/>
      <c r="C8" s="91"/>
      <c r="D8" s="92"/>
      <c r="E8" s="92"/>
      <c r="F8" s="92"/>
      <c r="G8" s="92"/>
      <c r="H8" s="92"/>
      <c r="I8" s="92"/>
      <c r="J8" s="92"/>
      <c r="K8" s="90"/>
      <c r="L8" s="90"/>
      <c r="M8" s="88"/>
    </row>
    <row r="9" spans="1:13" s="97" customFormat="1" ht="15" customHeight="1">
      <c r="A9" s="93"/>
      <c r="B9" s="94"/>
      <c r="C9" s="95"/>
      <c r="D9" s="96"/>
      <c r="E9" s="96"/>
      <c r="F9" s="96"/>
      <c r="G9" s="96"/>
      <c r="H9" s="96"/>
      <c r="I9" s="96"/>
      <c r="J9" s="96"/>
      <c r="M9" s="98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Bátaszék Város Polgármesteri Hívatala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penzügy_2</dc:creator>
  <cp:keywords/>
  <dc:description/>
  <cp:lastModifiedBy>Pénzügy8</cp:lastModifiedBy>
  <cp:lastPrinted>2019-06-12T09:36:02Z</cp:lastPrinted>
  <dcterms:created xsi:type="dcterms:W3CDTF">2012-05-08T06:46:25Z</dcterms:created>
  <dcterms:modified xsi:type="dcterms:W3CDTF">2019-06-12T09:37:54Z</dcterms:modified>
  <cp:category/>
  <cp:version/>
  <cp:contentType/>
  <cp:contentStatus/>
</cp:coreProperties>
</file>