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985" activeTab="0"/>
  </bookViews>
  <sheets>
    <sheet name="Ovoda_Bátaszék" sheetId="1" r:id="rId1"/>
  </sheets>
  <definedNames>
    <definedName name="_xlnm.Print_Titles" localSheetId="0">'Ovoda_Bátaszék'!$1:$3</definedName>
    <definedName name="_xlnm.Print_Area" localSheetId="0">'Ovoda_Bátaszék'!$A$1:$F$36</definedName>
  </definedNames>
  <calcPr fullCalcOnLoad="1"/>
</workbook>
</file>

<file path=xl/sharedStrings.xml><?xml version="1.0" encoding="utf-8"?>
<sst xmlns="http://schemas.openxmlformats.org/spreadsheetml/2006/main" count="61" uniqueCount="51">
  <si>
    <t>Ktgv.jogcím</t>
  </si>
  <si>
    <t>Normatív állami hozzájárulás</t>
  </si>
  <si>
    <t>Mutató</t>
  </si>
  <si>
    <t>Ft/mutató</t>
  </si>
  <si>
    <t>Intézményi bevételek</t>
  </si>
  <si>
    <t>ÖSSZESEN BEVÉTELEK</t>
  </si>
  <si>
    <t>Kiadások</t>
  </si>
  <si>
    <t>ÖSSZESEN KIADÁSOK</t>
  </si>
  <si>
    <t>ELSZÁMOLÁS ÖSSZESÍTŐ</t>
  </si>
  <si>
    <t>Kiadás</t>
  </si>
  <si>
    <t>Különbözet</t>
  </si>
  <si>
    <t>Adatok Ft-ban</t>
  </si>
  <si>
    <t>Óvodai nevelés</t>
  </si>
  <si>
    <t>Egyéb támogatás</t>
  </si>
  <si>
    <t xml:space="preserve">Bevétel </t>
  </si>
  <si>
    <t>Óvodapedagógusok elismert létszáma</t>
  </si>
  <si>
    <t>Óvodaped.nev.munkközvetlsegítők létszáma</t>
  </si>
  <si>
    <t>II.1.(1)1 8hó</t>
  </si>
  <si>
    <t>II.1.(2)1 8hó</t>
  </si>
  <si>
    <t>II.1.(1)2 4hó</t>
  </si>
  <si>
    <t>II.1.(2)2 4hó</t>
  </si>
  <si>
    <t xml:space="preserve">Állami támogatás </t>
  </si>
  <si>
    <t>091110</t>
  </si>
  <si>
    <t xml:space="preserve">Állami támogatás   </t>
  </si>
  <si>
    <t>Támogatás összesen</t>
  </si>
  <si>
    <t>II.2.(1)1 8hó</t>
  </si>
  <si>
    <t xml:space="preserve">Műk.tám.Gyermeknevelése a napi 8 órát eléri </t>
  </si>
  <si>
    <t>II.2.(1)2 4hó</t>
  </si>
  <si>
    <t xml:space="preserve">Bérkompenzáció </t>
  </si>
  <si>
    <t>091130</t>
  </si>
  <si>
    <t>091140</t>
  </si>
  <si>
    <t>Nemzetiségi óvodai nevelés</t>
  </si>
  <si>
    <t>Óvoda működtetés</t>
  </si>
  <si>
    <t>II.4.b.(1)</t>
  </si>
  <si>
    <t>Kimutatás a Bátaszéki Mikrotérségi Óvoda és Bölcsőde Bátaszéki Óvoda  2019.01.01-2019.12.31 időszakának bevételeiről-kiadásairól</t>
  </si>
  <si>
    <t>Alapf.végzetts.ped.II.sorolt ped. 2018-ig szerezte</t>
  </si>
  <si>
    <t>II.4.a.(1)</t>
  </si>
  <si>
    <t>Alapf.végzetts.ped.II.sorolt ped. 2019-től szerezte</t>
  </si>
  <si>
    <t>II.5.(1)</t>
  </si>
  <si>
    <t>Nemzetiségi Pótlék</t>
  </si>
  <si>
    <t>Garantált bérminim.és minimálbér emelés tám.</t>
  </si>
  <si>
    <t>Elszámolási különbözet (Önkormányzatnak visszafizetendő)</t>
  </si>
  <si>
    <t>Önkormányzattól átvett</t>
  </si>
  <si>
    <t>Bátaszék Önkormányzattól átvett pénzeszköz</t>
  </si>
  <si>
    <t>Ebből munkaszervezetre átvett</t>
  </si>
  <si>
    <t>Ebből 2018.elszámolásra átvett</t>
  </si>
  <si>
    <t>Ebből állami támogatásra átvett</t>
  </si>
  <si>
    <t>Ebből önk-i önerőből átvett pénzeszköz</t>
  </si>
  <si>
    <t>Ebből bölcsődére</t>
  </si>
  <si>
    <t>Ebből konyhára</t>
  </si>
  <si>
    <t>Ebből óvodára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</si>
</sst>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.000"/>
    <numFmt numFmtId="168" formatCode="[$-40E]yyyy\.\ mmmm\ d\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6" fontId="0" fillId="0" borderId="10" xfId="40" applyNumberFormat="1" applyFont="1" applyFill="1" applyBorder="1" applyAlignment="1">
      <alignment/>
    </xf>
    <xf numFmtId="166" fontId="4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6" fontId="2" fillId="0" borderId="10" xfId="40" applyNumberFormat="1" applyFont="1" applyBorder="1" applyAlignment="1">
      <alignment/>
    </xf>
    <xf numFmtId="3" fontId="0" fillId="34" borderId="12" xfId="0" applyNumberForma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2" fillId="36" borderId="1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7">
      <selection activeCell="M32" sqref="M32"/>
    </sheetView>
  </sheetViews>
  <sheetFormatPr defaultColWidth="9.140625" defaultRowHeight="12.75"/>
  <cols>
    <col min="1" max="1" width="28.28125" style="9" customWidth="1"/>
    <col min="2" max="2" width="45.8515625" style="9" customWidth="1"/>
    <col min="3" max="3" width="14.28125" style="9" customWidth="1"/>
    <col min="4" max="4" width="42.57421875" style="9" customWidth="1"/>
    <col min="5" max="5" width="16.57421875" style="9" customWidth="1"/>
    <col min="6" max="6" width="19.00390625" style="8" customWidth="1"/>
    <col min="7" max="7" width="16.421875" style="8" customWidth="1"/>
    <col min="8" max="10" width="9.140625" style="8" customWidth="1"/>
    <col min="11" max="16384" width="9.140625" style="9" customWidth="1"/>
  </cols>
  <sheetData>
    <row r="1" spans="1:8" ht="53.25" customHeight="1">
      <c r="A1" s="60" t="s">
        <v>34</v>
      </c>
      <c r="B1" s="61"/>
      <c r="C1" s="61"/>
      <c r="D1" s="61"/>
      <c r="E1" s="61"/>
      <c r="F1" s="61"/>
      <c r="G1" s="7"/>
      <c r="H1" s="7"/>
    </row>
    <row r="2" spans="1:8" ht="12.75">
      <c r="A2" s="10"/>
      <c r="B2" s="10"/>
      <c r="C2" s="10"/>
      <c r="E2" s="10"/>
      <c r="F2" s="11" t="s">
        <v>11</v>
      </c>
      <c r="G2" s="12"/>
      <c r="H2" s="12"/>
    </row>
    <row r="3" spans="1:6" ht="12.75">
      <c r="A3" s="13" t="s">
        <v>0</v>
      </c>
      <c r="B3" s="13" t="s">
        <v>1</v>
      </c>
      <c r="C3" s="13" t="s">
        <v>2</v>
      </c>
      <c r="D3" s="13" t="s">
        <v>3</v>
      </c>
      <c r="E3" s="13" t="s">
        <v>21</v>
      </c>
      <c r="F3" s="14"/>
    </row>
    <row r="4" spans="1:7" ht="12.75">
      <c r="A4" s="15" t="s">
        <v>17</v>
      </c>
      <c r="B4" s="39" t="s">
        <v>15</v>
      </c>
      <c r="C4" s="44">
        <v>19.2</v>
      </c>
      <c r="D4" s="1">
        <v>4371500</v>
      </c>
      <c r="E4" s="4">
        <f>(C4*D4)*8/12-1</f>
        <v>55955199</v>
      </c>
      <c r="F4" s="23"/>
      <c r="G4" s="47"/>
    </row>
    <row r="5" spans="1:7" ht="12.75">
      <c r="A5" s="15" t="s">
        <v>18</v>
      </c>
      <c r="B5" s="39" t="s">
        <v>16</v>
      </c>
      <c r="C5" s="14">
        <v>13</v>
      </c>
      <c r="D5" s="1">
        <v>2205000</v>
      </c>
      <c r="E5" s="4">
        <f>(C5*D5)*8/12</f>
        <v>19110000</v>
      </c>
      <c r="F5" s="23"/>
      <c r="G5" s="47"/>
    </row>
    <row r="6" spans="1:7" ht="12.75">
      <c r="A6" s="15" t="s">
        <v>19</v>
      </c>
      <c r="B6" s="39" t="s">
        <v>15</v>
      </c>
      <c r="C6" s="44">
        <v>20.1</v>
      </c>
      <c r="D6" s="1">
        <v>4371500</v>
      </c>
      <c r="E6" s="4">
        <f>(C6*D6)*4/12+1</f>
        <v>29289051</v>
      </c>
      <c r="F6" s="23"/>
      <c r="G6" s="47"/>
    </row>
    <row r="7" spans="1:7" ht="12.75">
      <c r="A7" s="15" t="s">
        <v>20</v>
      </c>
      <c r="B7" s="39" t="s">
        <v>16</v>
      </c>
      <c r="C7" s="14">
        <v>13</v>
      </c>
      <c r="D7" s="1">
        <v>2205000</v>
      </c>
      <c r="E7" s="4">
        <f>(C7*D7)*4/12</f>
        <v>9555000</v>
      </c>
      <c r="F7" s="23"/>
      <c r="G7" s="47"/>
    </row>
    <row r="8" spans="1:7" ht="12.75">
      <c r="A8" s="15" t="s">
        <v>25</v>
      </c>
      <c r="B8" s="45" t="s">
        <v>26</v>
      </c>
      <c r="C8" s="16">
        <v>215</v>
      </c>
      <c r="D8" s="1">
        <v>97400</v>
      </c>
      <c r="E8" s="4">
        <f>(C8*D8)*8/12+1</f>
        <v>13960667.666666666</v>
      </c>
      <c r="F8" s="23"/>
      <c r="G8" s="47"/>
    </row>
    <row r="9" spans="1:7" ht="12.75">
      <c r="A9" s="15" t="s">
        <v>27</v>
      </c>
      <c r="B9" s="45" t="s">
        <v>26</v>
      </c>
      <c r="C9" s="16">
        <v>227</v>
      </c>
      <c r="D9" s="1">
        <v>97400</v>
      </c>
      <c r="E9" s="4">
        <f>(C9*D9)*4/12+1</f>
        <v>7369934.333333333</v>
      </c>
      <c r="F9" s="23"/>
      <c r="G9" s="47"/>
    </row>
    <row r="10" spans="1:7" ht="12.75">
      <c r="A10" s="58" t="s">
        <v>36</v>
      </c>
      <c r="B10" s="45" t="s">
        <v>35</v>
      </c>
      <c r="C10" s="16">
        <v>1</v>
      </c>
      <c r="D10" s="1">
        <v>396700</v>
      </c>
      <c r="E10" s="4">
        <f>(C10*D10)</f>
        <v>396700</v>
      </c>
      <c r="F10" s="23"/>
      <c r="G10" s="47"/>
    </row>
    <row r="11" spans="1:7" ht="12.75">
      <c r="A11" s="58" t="s">
        <v>33</v>
      </c>
      <c r="B11" s="45" t="s">
        <v>37</v>
      </c>
      <c r="C11" s="16">
        <v>3</v>
      </c>
      <c r="D11" s="1">
        <v>363642</v>
      </c>
      <c r="E11" s="4">
        <f>C11*D11</f>
        <v>1090926</v>
      </c>
      <c r="F11" s="23"/>
      <c r="G11" s="47"/>
    </row>
    <row r="12" spans="1:7" ht="12.75">
      <c r="A12" s="58" t="s">
        <v>38</v>
      </c>
      <c r="B12" s="45" t="s">
        <v>39</v>
      </c>
      <c r="C12" s="16">
        <v>4</v>
      </c>
      <c r="D12" s="1">
        <v>563000</v>
      </c>
      <c r="E12" s="4">
        <f>C12*D12</f>
        <v>2252000</v>
      </c>
      <c r="F12" s="23"/>
      <c r="G12" s="47"/>
    </row>
    <row r="13" spans="2:7" ht="15.75">
      <c r="B13" s="5" t="s">
        <v>23</v>
      </c>
      <c r="C13" s="14"/>
      <c r="D13" s="1"/>
      <c r="E13" s="46">
        <f>SUM(E4:E12)</f>
        <v>138979478</v>
      </c>
      <c r="F13" s="35">
        <f>E13</f>
        <v>138979478</v>
      </c>
      <c r="G13" s="56"/>
    </row>
    <row r="14" spans="1:7" ht="12.75">
      <c r="A14" s="14"/>
      <c r="B14" s="39" t="s">
        <v>28</v>
      </c>
      <c r="C14" s="16"/>
      <c r="D14" s="31"/>
      <c r="E14" s="4">
        <v>7105</v>
      </c>
      <c r="F14" s="40">
        <f>E14</f>
        <v>7105</v>
      </c>
      <c r="G14" s="49"/>
    </row>
    <row r="15" spans="1:7" ht="12.75">
      <c r="A15" s="14"/>
      <c r="B15" s="39" t="s">
        <v>40</v>
      </c>
      <c r="C15" s="16"/>
      <c r="D15" s="31"/>
      <c r="E15" s="4">
        <v>2535000</v>
      </c>
      <c r="F15" s="40">
        <f>E15</f>
        <v>2535000</v>
      </c>
      <c r="G15" s="49"/>
    </row>
    <row r="16" spans="1:7" ht="15.75">
      <c r="A16" s="14"/>
      <c r="B16" s="5" t="s">
        <v>13</v>
      </c>
      <c r="C16" s="16"/>
      <c r="D16" s="31"/>
      <c r="E16" s="2">
        <f>E14</f>
        <v>7105</v>
      </c>
      <c r="F16" s="35">
        <f>F14+F15</f>
        <v>2542105</v>
      </c>
      <c r="G16" s="56"/>
    </row>
    <row r="17" spans="1:8" ht="15.75">
      <c r="A17" s="13"/>
      <c r="B17" s="33" t="s">
        <v>24</v>
      </c>
      <c r="C17" s="18"/>
      <c r="D17" s="32"/>
      <c r="E17" s="2"/>
      <c r="F17" s="6">
        <f>F13+F16</f>
        <v>141521583</v>
      </c>
      <c r="G17" s="57"/>
      <c r="H17" s="19"/>
    </row>
    <row r="18" spans="1:8" ht="19.5" customHeight="1">
      <c r="A18" s="13"/>
      <c r="B18" s="18"/>
      <c r="C18" s="18"/>
      <c r="D18" s="18"/>
      <c r="E18" s="18"/>
      <c r="F18" s="20"/>
      <c r="G18" s="48"/>
      <c r="H18" s="19"/>
    </row>
    <row r="19" spans="1:7" ht="12.75">
      <c r="A19" s="52" t="s">
        <v>22</v>
      </c>
      <c r="B19" s="39" t="s">
        <v>12</v>
      </c>
      <c r="C19" s="14"/>
      <c r="D19" s="14"/>
      <c r="E19" s="14"/>
      <c r="F19" s="4">
        <v>17157</v>
      </c>
      <c r="G19" s="49"/>
    </row>
    <row r="20" spans="1:7" ht="12.75">
      <c r="A20" s="52" t="s">
        <v>29</v>
      </c>
      <c r="B20" s="39" t="s">
        <v>31</v>
      </c>
      <c r="C20" s="14"/>
      <c r="D20" s="14"/>
      <c r="E20" s="14"/>
      <c r="F20" s="4">
        <v>177660</v>
      </c>
      <c r="G20" s="49"/>
    </row>
    <row r="21" spans="1:7" ht="12.75">
      <c r="A21" s="52" t="s">
        <v>30</v>
      </c>
      <c r="B21" s="14" t="s">
        <v>32</v>
      </c>
      <c r="C21" s="14"/>
      <c r="D21" s="14"/>
      <c r="E21" s="14"/>
      <c r="F21" s="4">
        <v>49729</v>
      </c>
      <c r="G21" s="49"/>
    </row>
    <row r="22" spans="1:7" ht="15.75">
      <c r="A22" s="53"/>
      <c r="B22" s="33" t="s">
        <v>4</v>
      </c>
      <c r="C22" s="18"/>
      <c r="D22" s="18"/>
      <c r="E22" s="18"/>
      <c r="F22" s="6">
        <f>SUM(F19:F21)</f>
        <v>244546</v>
      </c>
      <c r="G22" s="57"/>
    </row>
    <row r="23" spans="1:7" ht="18">
      <c r="A23" s="54"/>
      <c r="B23" s="21" t="s">
        <v>5</v>
      </c>
      <c r="C23" s="37"/>
      <c r="D23" s="37"/>
      <c r="E23" s="37"/>
      <c r="F23" s="34">
        <f>F22+F17</f>
        <v>141766129</v>
      </c>
      <c r="G23" s="50"/>
    </row>
    <row r="24" spans="1:10" s="30" customFormat="1" ht="18">
      <c r="A24" s="54"/>
      <c r="B24" s="20"/>
      <c r="C24" s="37"/>
      <c r="D24" s="37"/>
      <c r="E24" s="37"/>
      <c r="F24" s="38"/>
      <c r="G24" s="50"/>
      <c r="H24" s="29"/>
      <c r="I24" s="29"/>
      <c r="J24" s="29"/>
    </row>
    <row r="25" spans="1:7" ht="18">
      <c r="A25" s="55"/>
      <c r="B25" s="25" t="s">
        <v>6</v>
      </c>
      <c r="C25" s="14"/>
      <c r="D25" s="17"/>
      <c r="E25" s="17"/>
      <c r="F25" s="22"/>
      <c r="G25" s="51"/>
    </row>
    <row r="26" spans="1:7" ht="12.75">
      <c r="A26" s="52" t="s">
        <v>22</v>
      </c>
      <c r="B26" s="14" t="s">
        <v>12</v>
      </c>
      <c r="C26" s="14"/>
      <c r="D26" s="14"/>
      <c r="E26" s="14"/>
      <c r="F26" s="4">
        <v>118875730</v>
      </c>
      <c r="G26" s="49"/>
    </row>
    <row r="27" spans="1:7" ht="12.75">
      <c r="A27" s="52" t="s">
        <v>29</v>
      </c>
      <c r="B27" s="14" t="s">
        <v>31</v>
      </c>
      <c r="C27" s="14"/>
      <c r="D27" s="14"/>
      <c r="E27" s="14"/>
      <c r="F27" s="4">
        <v>15752850</v>
      </c>
      <c r="G27" s="49"/>
    </row>
    <row r="28" spans="1:7" ht="12.75">
      <c r="A28" s="52" t="s">
        <v>30</v>
      </c>
      <c r="B28" s="14" t="s">
        <v>32</v>
      </c>
      <c r="C28" s="14"/>
      <c r="D28" s="14"/>
      <c r="E28" s="14"/>
      <c r="F28" s="4">
        <v>15012266</v>
      </c>
      <c r="G28" s="49"/>
    </row>
    <row r="29" spans="1:7" ht="18">
      <c r="A29" s="24"/>
      <c r="B29" s="21" t="s">
        <v>7</v>
      </c>
      <c r="C29" s="36"/>
      <c r="D29" s="36"/>
      <c r="E29" s="36"/>
      <c r="F29" s="34">
        <f>SUM(F26:F28)</f>
        <v>149640846</v>
      </c>
      <c r="G29" s="50"/>
    </row>
    <row r="30" spans="1:7" ht="12.75">
      <c r="A30" s="62"/>
      <c r="B30" s="63"/>
      <c r="C30" s="63"/>
      <c r="D30" s="63"/>
      <c r="E30" s="63"/>
      <c r="F30" s="64"/>
      <c r="G30" s="29"/>
    </row>
    <row r="31" spans="1:7" ht="15.75">
      <c r="A31" s="14"/>
      <c r="B31" s="18" t="s">
        <v>8</v>
      </c>
      <c r="C31" s="14"/>
      <c r="D31" s="65" t="s">
        <v>43</v>
      </c>
      <c r="E31" s="1">
        <v>287015349</v>
      </c>
      <c r="F31" s="14"/>
      <c r="G31" s="29"/>
    </row>
    <row r="32" spans="1:6" ht="15">
      <c r="A32" s="26" t="s">
        <v>14</v>
      </c>
      <c r="B32" s="3">
        <f>F23</f>
        <v>141766129</v>
      </c>
      <c r="C32" s="3"/>
      <c r="D32" s="65" t="s">
        <v>44</v>
      </c>
      <c r="E32" s="1">
        <v>-4546000</v>
      </c>
      <c r="F32" s="26"/>
    </row>
    <row r="33" spans="1:6" ht="15">
      <c r="A33" s="27" t="s">
        <v>9</v>
      </c>
      <c r="B33" s="42">
        <f>F29</f>
        <v>149640846</v>
      </c>
      <c r="C33" s="3"/>
      <c r="D33" s="65" t="s">
        <v>45</v>
      </c>
      <c r="E33" s="1">
        <v>0</v>
      </c>
      <c r="F33" s="26"/>
    </row>
    <row r="34" spans="1:10" s="30" customFormat="1" ht="15.75">
      <c r="A34" s="41" t="s">
        <v>10</v>
      </c>
      <c r="B34" s="42">
        <f>B32-B33</f>
        <v>-7874717</v>
      </c>
      <c r="C34" s="42"/>
      <c r="D34" s="65" t="s">
        <v>10</v>
      </c>
      <c r="E34" s="1">
        <f>E31+E32+E33</f>
        <v>282469349</v>
      </c>
      <c r="F34" s="28"/>
      <c r="G34" s="29"/>
      <c r="H34" s="29"/>
      <c r="I34" s="29"/>
      <c r="J34" s="29"/>
    </row>
    <row r="35" spans="1:5" ht="15">
      <c r="A35" s="26" t="s">
        <v>42</v>
      </c>
      <c r="B35" s="3">
        <v>12606729</v>
      </c>
      <c r="C35" s="3"/>
      <c r="D35" s="65" t="s">
        <v>46</v>
      </c>
      <c r="E35" s="1">
        <v>266326181</v>
      </c>
    </row>
    <row r="36" spans="1:5" ht="47.25">
      <c r="A36" s="59" t="s">
        <v>41</v>
      </c>
      <c r="B36" s="43">
        <f>B34+B35</f>
        <v>4732012</v>
      </c>
      <c r="C36" s="3"/>
      <c r="D36" s="66" t="s">
        <v>47</v>
      </c>
      <c r="E36" s="67">
        <f>E34-E35</f>
        <v>16143168</v>
      </c>
    </row>
    <row r="37" spans="4:5" ht="12.75">
      <c r="D37" s="68" t="s">
        <v>48</v>
      </c>
      <c r="E37" s="1">
        <v>2548191</v>
      </c>
    </row>
    <row r="38" spans="4:5" ht="12.75">
      <c r="D38" s="68" t="s">
        <v>49</v>
      </c>
      <c r="E38" s="1">
        <v>988248</v>
      </c>
    </row>
    <row r="39" spans="4:5" ht="12.75">
      <c r="D39" s="68" t="s">
        <v>50</v>
      </c>
      <c r="E39" s="69">
        <f>E36-E37-E38</f>
        <v>12606729</v>
      </c>
    </row>
  </sheetData>
  <sheetProtection/>
  <mergeCells count="2">
    <mergeCell ref="A1:F1"/>
    <mergeCell ref="A30:F30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Windows-felhasználó</cp:lastModifiedBy>
  <cp:lastPrinted>2020-06-14T19:18:56Z</cp:lastPrinted>
  <dcterms:created xsi:type="dcterms:W3CDTF">2007-04-11T08:27:42Z</dcterms:created>
  <dcterms:modified xsi:type="dcterms:W3CDTF">2020-06-18T09:46:36Z</dcterms:modified>
  <cp:category/>
  <cp:version/>
  <cp:contentType/>
  <cp:contentStatus/>
</cp:coreProperties>
</file>