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fél\"/>
    </mc:Choice>
  </mc:AlternateContent>
  <bookViews>
    <workbookView xWindow="0" yWindow="0" windowWidth="19200" windowHeight="7310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5" i="1"/>
  <c r="G6" i="1"/>
  <c r="G7" i="1"/>
  <c r="G8" i="1"/>
  <c r="G9" i="1"/>
  <c r="G10" i="1"/>
  <c r="G12" i="1"/>
  <c r="G14" i="1"/>
  <c r="G15" i="1"/>
  <c r="G16" i="1"/>
  <c r="G17" i="1"/>
  <c r="G18" i="1"/>
  <c r="G21" i="1"/>
  <c r="G22" i="1"/>
  <c r="G23" i="1"/>
  <c r="G24" i="1"/>
  <c r="G25" i="1"/>
  <c r="G26" i="1"/>
  <c r="G4" i="1"/>
  <c r="C30" i="1" l="1"/>
  <c r="F28" i="1" l="1"/>
  <c r="C28" i="1" l="1"/>
  <c r="G28" i="1" s="1"/>
  <c r="D22" i="1" l="1"/>
  <c r="D23" i="1"/>
  <c r="D24" i="1"/>
  <c r="D25" i="1"/>
  <c r="D26" i="1"/>
  <c r="D21" i="1"/>
  <c r="D18" i="1"/>
  <c r="D5" i="1"/>
  <c r="D6" i="1"/>
  <c r="D7" i="1"/>
  <c r="D8" i="1"/>
  <c r="D9" i="1"/>
  <c r="D10" i="1"/>
  <c r="D11" i="1"/>
  <c r="D12" i="1"/>
  <c r="D4" i="1"/>
  <c r="D28" i="1" l="1"/>
</calcChain>
</file>

<file path=xl/sharedStrings.xml><?xml version="1.0" encoding="utf-8"?>
<sst xmlns="http://schemas.openxmlformats.org/spreadsheetml/2006/main" count="37" uniqueCount="37">
  <si>
    <t>BEVÉTELEK</t>
  </si>
  <si>
    <t>Terembérlet</t>
  </si>
  <si>
    <t>Ingatlan bérbeadás</t>
  </si>
  <si>
    <t>Reklámbevétel</t>
  </si>
  <si>
    <t>Egyéb TIP értékesítés</t>
  </si>
  <si>
    <t>TOP pályázatokból származó bevétel</t>
  </si>
  <si>
    <t>Reklámszerződésből származó bevétel</t>
  </si>
  <si>
    <t>Összesen:</t>
  </si>
  <si>
    <t>Sor</t>
  </si>
  <si>
    <t>Vállalkozási szerződésből ( rendezv.)származó bevétel</t>
  </si>
  <si>
    <t>Médiavásárlás (PR, marketinf)</t>
  </si>
  <si>
    <t>Tény</t>
  </si>
  <si>
    <t>Közművelődési szerződés 1.</t>
  </si>
  <si>
    <t>Egyéb pályázatok</t>
  </si>
  <si>
    <t>Egyéb MH értékesítés</t>
  </si>
  <si>
    <t>Közművelődési szerződés 2. múzeumi tev.</t>
  </si>
  <si>
    <t>Bornapok faház bérlet</t>
  </si>
  <si>
    <t>Egyéb rendezvények bevételei</t>
  </si>
  <si>
    <t>Gasztronómiai est belépő</t>
  </si>
  <si>
    <t>Szponzoráció-reklámfelület biztosítása Bornapok</t>
  </si>
  <si>
    <t xml:space="preserve">      közművelődésből finanszírozott rendezvények</t>
  </si>
  <si>
    <t>Euromóka pályázati támogatás</t>
  </si>
  <si>
    <t>Bérletjegy árusítás jutaléka</t>
  </si>
  <si>
    <t>Tárlatvezetés - tájház</t>
  </si>
  <si>
    <t>Egyéb</t>
  </si>
  <si>
    <t>Áfa</t>
  </si>
  <si>
    <t xml:space="preserve">      közművelődésből finanszírozott egyéb</t>
  </si>
  <si>
    <t xml:space="preserve">Közművelődési szerződés 3. kiadói tev. Cikádor </t>
  </si>
  <si>
    <t>Ebből közművelődési bevétel</t>
  </si>
  <si>
    <t>Csökkentő tényező lehet: Euromóka pályázat</t>
  </si>
  <si>
    <t>Üzleti terv 2020</t>
  </si>
  <si>
    <t>Adóalap</t>
  </si>
  <si>
    <t xml:space="preserve"> szám</t>
  </si>
  <si>
    <t>Főkönyvi</t>
  </si>
  <si>
    <t>Féléves</t>
  </si>
  <si>
    <t>Teljesülés</t>
  </si>
  <si>
    <t>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</si>
</sst>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4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0" fontId="0" fillId="0" borderId="0" xfId="0" applyFont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pane ySplit="2" topLeftCell="A3" activePane="bottomLeft" state="frozen"/>
      <selection pane="bottomLeft" activeCell="G32" sqref="G32"/>
    </sheetView>
  </sheetViews>
  <sheetFormatPr defaultColWidth="8.90625" defaultRowHeight="14.5" x14ac:dyDescent="0.35"/>
  <cols>
    <col min="1" max="1" width="4.36328125" style="1" customWidth="1"/>
    <col min="2" max="2" width="45.36328125" style="1" bestFit="1" customWidth="1"/>
    <col min="3" max="3" width="10.453125" style="1" customWidth="1"/>
    <col min="4" max="4" width="9.54296875" style="3" bestFit="1" customWidth="1"/>
    <col min="5" max="5" width="10" style="1" customWidth="1"/>
    <col min="6" max="6" width="10.54296875" style="3" bestFit="1" customWidth="1"/>
    <col min="7" max="7" width="9.90625" style="1" bestFit="1" customWidth="1"/>
    <col min="8" max="16384" width="8.90625" style="1"/>
  </cols>
  <sheetData>
    <row r="1" spans="1:7" x14ac:dyDescent="0.35">
      <c r="C1" s="24" t="s">
        <v>30</v>
      </c>
      <c r="D1" s="24"/>
      <c r="E1" s="1" t="s">
        <v>33</v>
      </c>
      <c r="F1" s="3" t="s">
        <v>34</v>
      </c>
      <c r="G1" s="1" t="s">
        <v>35</v>
      </c>
    </row>
    <row r="2" spans="1:7" ht="15.5" x14ac:dyDescent="0.35">
      <c r="A2" s="1" t="s">
        <v>8</v>
      </c>
      <c r="B2" s="8" t="s">
        <v>0</v>
      </c>
      <c r="C2" s="16" t="s">
        <v>31</v>
      </c>
      <c r="D2" s="2" t="s">
        <v>25</v>
      </c>
      <c r="E2" s="23" t="s">
        <v>32</v>
      </c>
      <c r="F2" s="3" t="s">
        <v>11</v>
      </c>
      <c r="G2" s="1" t="s">
        <v>36</v>
      </c>
    </row>
    <row r="3" spans="1:7" x14ac:dyDescent="0.35">
      <c r="C3" s="9"/>
    </row>
    <row r="4" spans="1:7" x14ac:dyDescent="0.35">
      <c r="A4" s="1">
        <v>1</v>
      </c>
      <c r="B4" s="1" t="s">
        <v>1</v>
      </c>
      <c r="C4" s="10">
        <v>130000</v>
      </c>
      <c r="D4" s="3">
        <f t="shared" ref="D4:D12" si="0">C4*0.27</f>
        <v>35100</v>
      </c>
      <c r="E4" s="1">
        <v>9137</v>
      </c>
      <c r="F4" s="4">
        <v>8000</v>
      </c>
      <c r="G4" s="3">
        <f t="shared" ref="G4:G10" si="1">F4/C4*100</f>
        <v>6.1538461538461542</v>
      </c>
    </row>
    <row r="5" spans="1:7" x14ac:dyDescent="0.35">
      <c r="A5" s="1">
        <v>2</v>
      </c>
      <c r="B5" s="1" t="s">
        <v>2</v>
      </c>
      <c r="C5" s="10">
        <v>1200000</v>
      </c>
      <c r="D5" s="3">
        <f t="shared" si="0"/>
        <v>324000</v>
      </c>
      <c r="E5" s="1">
        <v>9134</v>
      </c>
      <c r="F5" s="4">
        <v>600000</v>
      </c>
      <c r="G5" s="3">
        <f t="shared" si="1"/>
        <v>50</v>
      </c>
    </row>
    <row r="6" spans="1:7" x14ac:dyDescent="0.35">
      <c r="A6" s="1">
        <v>3</v>
      </c>
      <c r="B6" s="1" t="s">
        <v>3</v>
      </c>
      <c r="C6" s="10">
        <v>160000</v>
      </c>
      <c r="D6" s="3">
        <f t="shared" si="0"/>
        <v>43200</v>
      </c>
      <c r="E6" s="1">
        <v>9133</v>
      </c>
      <c r="F6" s="4">
        <v>171250</v>
      </c>
      <c r="G6" s="3">
        <f t="shared" si="1"/>
        <v>107.03125</v>
      </c>
    </row>
    <row r="7" spans="1:7" x14ac:dyDescent="0.35">
      <c r="A7" s="1">
        <v>4</v>
      </c>
      <c r="B7" s="1" t="s">
        <v>4</v>
      </c>
      <c r="C7" s="10">
        <v>700000</v>
      </c>
      <c r="D7" s="3">
        <f t="shared" si="0"/>
        <v>189000</v>
      </c>
      <c r="E7" s="1">
        <v>9131</v>
      </c>
      <c r="F7" s="4">
        <v>278593</v>
      </c>
      <c r="G7" s="3">
        <f t="shared" si="1"/>
        <v>39.798999999999999</v>
      </c>
    </row>
    <row r="8" spans="1:7" x14ac:dyDescent="0.35">
      <c r="A8" s="1">
        <v>5</v>
      </c>
      <c r="B8" s="1" t="s">
        <v>14</v>
      </c>
      <c r="C8" s="10">
        <v>700000</v>
      </c>
      <c r="D8" s="3">
        <f t="shared" si="0"/>
        <v>189000</v>
      </c>
      <c r="E8" s="4">
        <v>9138</v>
      </c>
      <c r="F8" s="4">
        <v>0</v>
      </c>
      <c r="G8" s="3">
        <f t="shared" si="1"/>
        <v>0</v>
      </c>
    </row>
    <row r="9" spans="1:7" x14ac:dyDescent="0.35">
      <c r="A9" s="1">
        <v>6</v>
      </c>
      <c r="B9" s="1" t="s">
        <v>16</v>
      </c>
      <c r="C9" s="10">
        <v>780000</v>
      </c>
      <c r="D9" s="3">
        <f t="shared" si="0"/>
        <v>210600</v>
      </c>
      <c r="E9" s="1">
        <v>9139</v>
      </c>
      <c r="F9" s="4">
        <v>0</v>
      </c>
      <c r="G9" s="3">
        <f t="shared" si="1"/>
        <v>0</v>
      </c>
    </row>
    <row r="10" spans="1:7" x14ac:dyDescent="0.35">
      <c r="A10" s="1">
        <v>7</v>
      </c>
      <c r="B10" s="1" t="s">
        <v>17</v>
      </c>
      <c r="C10" s="10">
        <v>120000</v>
      </c>
      <c r="D10" s="3">
        <f t="shared" si="0"/>
        <v>32400.000000000004</v>
      </c>
      <c r="E10" s="1">
        <v>9139</v>
      </c>
      <c r="F10" s="4">
        <v>0</v>
      </c>
      <c r="G10" s="3">
        <f t="shared" si="1"/>
        <v>0</v>
      </c>
    </row>
    <row r="11" spans="1:7" x14ac:dyDescent="0.35">
      <c r="A11" s="1">
        <v>8</v>
      </c>
      <c r="B11" s="1" t="s">
        <v>18</v>
      </c>
      <c r="C11" s="10">
        <v>0</v>
      </c>
      <c r="D11" s="3">
        <f t="shared" si="0"/>
        <v>0</v>
      </c>
      <c r="E11" s="1">
        <v>9139</v>
      </c>
      <c r="F11" s="4">
        <v>0</v>
      </c>
      <c r="G11" s="3"/>
    </row>
    <row r="12" spans="1:7" x14ac:dyDescent="0.35">
      <c r="A12" s="1">
        <v>9</v>
      </c>
      <c r="B12" s="1" t="s">
        <v>19</v>
      </c>
      <c r="C12" s="10">
        <v>3500000</v>
      </c>
      <c r="D12" s="3">
        <f t="shared" si="0"/>
        <v>945000.00000000012</v>
      </c>
      <c r="E12" s="1">
        <v>9139</v>
      </c>
      <c r="F12" s="4">
        <v>0</v>
      </c>
      <c r="G12" s="3">
        <f>F12/C12*100</f>
        <v>0</v>
      </c>
    </row>
    <row r="13" spans="1:7" x14ac:dyDescent="0.35">
      <c r="A13" s="1">
        <v>10</v>
      </c>
      <c r="B13" s="5" t="s">
        <v>12</v>
      </c>
      <c r="C13" s="10"/>
      <c r="F13" s="4">
        <v>14559200</v>
      </c>
      <c r="G13" s="3">
        <f>F13/(C14+C15+C16+C17)*100</f>
        <v>56.291370244355086</v>
      </c>
    </row>
    <row r="14" spans="1:7" x14ac:dyDescent="0.35">
      <c r="A14" s="1">
        <v>11</v>
      </c>
      <c r="B14" s="5" t="s">
        <v>20</v>
      </c>
      <c r="C14" s="17">
        <v>2445000</v>
      </c>
      <c r="E14" s="1">
        <v>9662</v>
      </c>
      <c r="F14" s="4"/>
      <c r="G14" s="3">
        <f>F14/C14*100</f>
        <v>0</v>
      </c>
    </row>
    <row r="15" spans="1:7" x14ac:dyDescent="0.35">
      <c r="A15" s="1">
        <v>12</v>
      </c>
      <c r="B15" s="5" t="s">
        <v>26</v>
      </c>
      <c r="C15" s="18">
        <v>19986000</v>
      </c>
      <c r="E15" s="1">
        <v>9662</v>
      </c>
      <c r="F15" s="4"/>
      <c r="G15" s="3">
        <f>F15/C15*100</f>
        <v>0</v>
      </c>
    </row>
    <row r="16" spans="1:7" x14ac:dyDescent="0.35">
      <c r="A16" s="1">
        <v>13</v>
      </c>
      <c r="B16" s="5" t="s">
        <v>15</v>
      </c>
      <c r="C16" s="11">
        <v>777000</v>
      </c>
      <c r="E16" s="1">
        <v>9662</v>
      </c>
      <c r="F16" s="4"/>
      <c r="G16" s="3">
        <f>F16/C16*100</f>
        <v>0</v>
      </c>
    </row>
    <row r="17" spans="1:7" x14ac:dyDescent="0.35">
      <c r="A17" s="1">
        <v>14</v>
      </c>
      <c r="B17" s="1" t="s">
        <v>27</v>
      </c>
      <c r="C17" s="11">
        <v>2656000</v>
      </c>
      <c r="E17" s="1">
        <v>9662</v>
      </c>
      <c r="F17" s="4"/>
      <c r="G17" s="3">
        <f>F17/C17*100</f>
        <v>0</v>
      </c>
    </row>
    <row r="18" spans="1:7" x14ac:dyDescent="0.35">
      <c r="A18" s="1">
        <v>15</v>
      </c>
      <c r="B18" s="5" t="s">
        <v>9</v>
      </c>
      <c r="C18" s="17">
        <v>9686000</v>
      </c>
      <c r="D18" s="3">
        <f>C18*0.27</f>
        <v>2615220</v>
      </c>
      <c r="E18" s="1">
        <v>9139</v>
      </c>
      <c r="F18" s="4">
        <v>0</v>
      </c>
      <c r="G18" s="3">
        <f>F18/C18*100</f>
        <v>0</v>
      </c>
    </row>
    <row r="19" spans="1:7" x14ac:dyDescent="0.35">
      <c r="A19" s="1">
        <v>16</v>
      </c>
      <c r="B19" s="5" t="s">
        <v>21</v>
      </c>
      <c r="C19" s="10">
        <v>0</v>
      </c>
      <c r="E19" s="1">
        <v>9661</v>
      </c>
      <c r="F19" s="4"/>
      <c r="G19" s="3"/>
    </row>
    <row r="20" spans="1:7" x14ac:dyDescent="0.35">
      <c r="A20" s="1">
        <v>17</v>
      </c>
      <c r="B20" s="1" t="s">
        <v>6</v>
      </c>
      <c r="C20" s="10">
        <v>0</v>
      </c>
      <c r="F20" s="4">
        <v>0</v>
      </c>
      <c r="G20" s="3"/>
    </row>
    <row r="21" spans="1:7" x14ac:dyDescent="0.35">
      <c r="A21" s="1">
        <v>18</v>
      </c>
      <c r="B21" s="1" t="s">
        <v>5</v>
      </c>
      <c r="C21" s="11">
        <v>4920000</v>
      </c>
      <c r="D21" s="3">
        <f t="shared" ref="D21:D26" si="2">C21*0.27</f>
        <v>1328400</v>
      </c>
      <c r="E21" s="1">
        <v>91351</v>
      </c>
      <c r="F21" s="4">
        <v>696811</v>
      </c>
      <c r="G21" s="3">
        <f t="shared" ref="G21:G26" si="3">F21/C21*100</f>
        <v>14.162825203252034</v>
      </c>
    </row>
    <row r="22" spans="1:7" x14ac:dyDescent="0.35">
      <c r="A22" s="1">
        <v>19</v>
      </c>
      <c r="B22" s="1" t="s">
        <v>13</v>
      </c>
      <c r="C22" s="10">
        <v>836000</v>
      </c>
      <c r="D22" s="3">
        <f t="shared" si="2"/>
        <v>225720.00000000003</v>
      </c>
      <c r="E22" s="4">
        <v>91352</v>
      </c>
      <c r="F22" s="4">
        <v>0</v>
      </c>
      <c r="G22" s="3">
        <f t="shared" si="3"/>
        <v>0</v>
      </c>
    </row>
    <row r="23" spans="1:7" x14ac:dyDescent="0.35">
      <c r="A23" s="1">
        <v>20</v>
      </c>
      <c r="B23" s="1" t="s">
        <v>10</v>
      </c>
      <c r="C23" s="11">
        <v>7518000</v>
      </c>
      <c r="D23" s="3">
        <f t="shared" si="2"/>
        <v>2029860.0000000002</v>
      </c>
      <c r="E23" s="1">
        <v>9139</v>
      </c>
      <c r="F23" s="4">
        <v>2616363</v>
      </c>
      <c r="G23" s="3">
        <f t="shared" si="3"/>
        <v>34.801316839584992</v>
      </c>
    </row>
    <row r="24" spans="1:7" x14ac:dyDescent="0.35">
      <c r="A24" s="1">
        <v>22</v>
      </c>
      <c r="B24" s="1" t="s">
        <v>22</v>
      </c>
      <c r="C24" s="10">
        <v>130000</v>
      </c>
      <c r="D24" s="3">
        <f t="shared" si="2"/>
        <v>35100</v>
      </c>
      <c r="E24" s="1">
        <v>9132</v>
      </c>
      <c r="F24" s="4">
        <v>47726</v>
      </c>
      <c r="G24" s="3">
        <f t="shared" si="3"/>
        <v>36.712307692307697</v>
      </c>
    </row>
    <row r="25" spans="1:7" x14ac:dyDescent="0.35">
      <c r="A25" s="1">
        <v>23</v>
      </c>
      <c r="B25" s="1" t="s">
        <v>23</v>
      </c>
      <c r="C25" s="10">
        <v>110000</v>
      </c>
      <c r="D25" s="3">
        <f t="shared" si="2"/>
        <v>29700.000000000004</v>
      </c>
      <c r="E25" s="1">
        <v>9136</v>
      </c>
      <c r="F25" s="4">
        <v>0</v>
      </c>
      <c r="G25" s="3">
        <f t="shared" si="3"/>
        <v>0</v>
      </c>
    </row>
    <row r="26" spans="1:7" x14ac:dyDescent="0.35">
      <c r="A26" s="1">
        <v>24</v>
      </c>
      <c r="B26" s="1" t="s">
        <v>24</v>
      </c>
      <c r="C26" s="10">
        <v>10000</v>
      </c>
      <c r="D26" s="3">
        <f t="shared" si="2"/>
        <v>2700</v>
      </c>
      <c r="E26" s="1">
        <v>96961</v>
      </c>
      <c r="F26" s="4">
        <v>12007</v>
      </c>
      <c r="G26" s="3">
        <f t="shared" si="3"/>
        <v>120.07000000000001</v>
      </c>
    </row>
    <row r="27" spans="1:7" x14ac:dyDescent="0.35">
      <c r="C27" s="6"/>
      <c r="G27" s="3"/>
    </row>
    <row r="28" spans="1:7" s="6" customFormat="1" x14ac:dyDescent="0.35">
      <c r="B28" s="6" t="s">
        <v>7</v>
      </c>
      <c r="C28" s="7">
        <f>SUM(C4:C27)</f>
        <v>56364000</v>
      </c>
      <c r="D28" s="7">
        <f>SUM(D4:D27)</f>
        <v>8235000</v>
      </c>
      <c r="F28" s="7">
        <f>SUM(F4:F27)</f>
        <v>18989950</v>
      </c>
      <c r="G28" s="3">
        <f>F28/C28*100</f>
        <v>33.691629408842523</v>
      </c>
    </row>
    <row r="29" spans="1:7" x14ac:dyDescent="0.35">
      <c r="G29" s="3"/>
    </row>
    <row r="30" spans="1:7" s="13" customFormat="1" x14ac:dyDescent="0.35">
      <c r="B30" s="19" t="s">
        <v>28</v>
      </c>
      <c r="C30" s="20">
        <f>C14+C15+C16+C17</f>
        <v>25864000</v>
      </c>
      <c r="D30" s="14"/>
      <c r="F30" s="14"/>
      <c r="G30" s="14"/>
    </row>
    <row r="31" spans="1:7" s="12" customFormat="1" x14ac:dyDescent="0.35">
      <c r="B31" s="21" t="s">
        <v>29</v>
      </c>
      <c r="C31" s="22"/>
      <c r="D31" s="15"/>
      <c r="F31" s="15"/>
      <c r="G31" s="15"/>
    </row>
    <row r="32" spans="1:7" x14ac:dyDescent="0.35">
      <c r="G32" s="3"/>
    </row>
    <row r="33" spans="3:7" x14ac:dyDescent="0.35">
      <c r="C33" s="3"/>
      <c r="G33" s="3"/>
    </row>
  </sheetData>
  <mergeCells count="1">
    <mergeCell ref="C1:D1"/>
  </mergeCells>
  <printOptions horizontalCentered="1" verticalCentered="1" gridLines="1"/>
  <pageMargins left="0.43307086614173229" right="0.35433070866141736" top="1.1811023622047245" bottom="0.59055118110236227" header="0.59055118110236227" footer="0.31496062992125984"/>
  <pageSetup paperSize="9" orientation="landscape" r:id="rId1"/>
  <headerFooter>
    <oddHeader>&amp;C&amp;"-,Félkövér"Marketing Kft 2020. évi bevételi terve és teljesülése
féléves szinten &amp;R
2-es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BMKFT</cp:lastModifiedBy>
  <cp:lastPrinted>2020-07-29T10:06:45Z</cp:lastPrinted>
  <dcterms:created xsi:type="dcterms:W3CDTF">2018-08-07T10:44:41Z</dcterms:created>
  <dcterms:modified xsi:type="dcterms:W3CDTF">2020-08-17T04:43:30Z</dcterms:modified>
</cp:coreProperties>
</file>