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10\Desktop\21félév\"/>
    </mc:Choice>
  </mc:AlternateContent>
  <bookViews>
    <workbookView xWindow="0" yWindow="0" windowWidth="23040" windowHeight="9192"/>
  </bookViews>
  <sheets>
    <sheet name="Munka1" sheetId="1" r:id="rId1"/>
    <sheet name="Munka2" sheetId="2" r:id="rId2"/>
    <sheet name="Munka3" sheetId="3" r:id="rId3"/>
  </sheets>
  <calcPr calcId="162913"/>
</workbook>
</file>

<file path=xl/calcChain.xml><?xml version="1.0" encoding="utf-8"?>
<calcChain xmlns="http://schemas.openxmlformats.org/spreadsheetml/2006/main">
  <c r="I22" i="1" l="1"/>
  <c r="I23" i="1"/>
  <c r="I24" i="1"/>
  <c r="I26" i="1"/>
  <c r="I21" i="1"/>
  <c r="H22" i="1"/>
  <c r="H23" i="1"/>
  <c r="H24" i="1"/>
  <c r="H25" i="1"/>
  <c r="H26" i="1"/>
  <c r="H27" i="1"/>
  <c r="H21" i="1"/>
  <c r="H5" i="1"/>
  <c r="H6" i="1"/>
  <c r="H7" i="1"/>
  <c r="H8" i="1"/>
  <c r="H9" i="1"/>
  <c r="H10" i="1"/>
  <c r="H11" i="1"/>
  <c r="H12" i="1"/>
  <c r="H4" i="1"/>
  <c r="H13" i="1"/>
  <c r="I7" i="1"/>
  <c r="I8" i="1"/>
  <c r="I16" i="1"/>
  <c r="I17" i="1"/>
  <c r="I18" i="1"/>
  <c r="I6" i="1"/>
  <c r="I5" i="1"/>
  <c r="I4" i="1"/>
  <c r="C30" i="1"/>
  <c r="F30" i="1" l="1"/>
  <c r="D30" i="1"/>
  <c r="H14" i="1"/>
  <c r="H15" i="1"/>
  <c r="H16" i="1"/>
  <c r="H17" i="1"/>
  <c r="H18" i="1"/>
  <c r="H19" i="1"/>
  <c r="H20" i="1"/>
  <c r="F29" i="1" l="1"/>
  <c r="C29" i="1" l="1"/>
  <c r="I30" i="1" s="1"/>
  <c r="E29" i="1" l="1"/>
  <c r="D29" i="1"/>
  <c r="G29" i="1" l="1"/>
  <c r="G22" i="1"/>
  <c r="G17" i="1"/>
  <c r="G9" i="1"/>
  <c r="G5" i="1"/>
  <c r="G18" i="1"/>
  <c r="G6" i="1"/>
  <c r="G26" i="1"/>
  <c r="G21" i="1"/>
  <c r="G16" i="1"/>
  <c r="G8" i="1"/>
  <c r="G4" i="1"/>
  <c r="G23" i="1"/>
  <c r="G12" i="1"/>
  <c r="G24" i="1"/>
  <c r="G20" i="1"/>
  <c r="G13" i="1"/>
  <c r="G7" i="1"/>
  <c r="H29" i="1"/>
</calcChain>
</file>

<file path=xl/sharedStrings.xml><?xml version="1.0" encoding="utf-8"?>
<sst xmlns="http://schemas.openxmlformats.org/spreadsheetml/2006/main" count="38" uniqueCount="38">
  <si>
    <t>BEVÉTELEK</t>
  </si>
  <si>
    <t>Terembérlet</t>
  </si>
  <si>
    <t>Ingatlan bérbeadás</t>
  </si>
  <si>
    <t>Reklámbevétel</t>
  </si>
  <si>
    <t>Egyéb TIP értékesítés</t>
  </si>
  <si>
    <t>TOP pályázatokból származó bevétel</t>
  </si>
  <si>
    <t>Reklámszerződésből származó bevétel</t>
  </si>
  <si>
    <t>Összesen:</t>
  </si>
  <si>
    <t>Sor</t>
  </si>
  <si>
    <t>eredeti</t>
  </si>
  <si>
    <t>módosított</t>
  </si>
  <si>
    <t>Telj.%</t>
  </si>
  <si>
    <t>Vállalkozási szerződésből ( rendezv.)származó bevétel</t>
  </si>
  <si>
    <t>Médiavásárlás (PR, marketinf)</t>
  </si>
  <si>
    <t>Tény</t>
  </si>
  <si>
    <t>Közművelődési szerződés 1.</t>
  </si>
  <si>
    <t>Közművelődési szerződés 2. műzeumi tev.</t>
  </si>
  <si>
    <t>Közművelődési szerződés 2. kiadói tev.</t>
  </si>
  <si>
    <t>Egyéb pályázatok</t>
  </si>
  <si>
    <t>Egyéb MH értékesítés</t>
  </si>
  <si>
    <t>eltérés</t>
  </si>
  <si>
    <t>tervhez</t>
  </si>
  <si>
    <t>Eltérés a</t>
  </si>
  <si>
    <t>Megoszlási</t>
  </si>
  <si>
    <t>%</t>
  </si>
  <si>
    <t>Barnapok faház bérlet</t>
  </si>
  <si>
    <t>Egyéb rendezvények bevételei</t>
  </si>
  <si>
    <t>Gasztronómiai est belépő</t>
  </si>
  <si>
    <t>Szponzoráció-reklámfelület biztosítása Bornapok</t>
  </si>
  <si>
    <t xml:space="preserve">    közművelődésből finanszírozott rendezvények</t>
  </si>
  <si>
    <t xml:space="preserve">    közművelődésből finanszírozott egyéb</t>
  </si>
  <si>
    <t>Euromóka pályázati támogatás</t>
  </si>
  <si>
    <t>Bérletjegy árusítás jutaléka</t>
  </si>
  <si>
    <t>Tárlatvezetés-tájház</t>
  </si>
  <si>
    <t>Egyéb</t>
  </si>
  <si>
    <t>Ebből közművelődés bevétel</t>
  </si>
  <si>
    <t>2021.évi  üzleti terv</t>
  </si>
  <si>
    <t>Bértámogatás (foglalkoztatási forrásból)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</si>
</sst>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3" fontId="0" fillId="0" borderId="0" xfId="0" applyNumberFormat="1"/>
    <xf numFmtId="0" fontId="2" fillId="0" borderId="0" xfId="0" applyFont="1"/>
    <xf numFmtId="2" fontId="0" fillId="0" borderId="0" xfId="0" applyNumberFormat="1"/>
    <xf numFmtId="0" fontId="0" fillId="0" borderId="0" xfId="0" applyBorder="1"/>
    <xf numFmtId="0" fontId="0" fillId="0" borderId="0" xfId="0" applyBorder="1" applyAlignment="1">
      <alignment horizontal="center"/>
    </xf>
    <xf numFmtId="4" fontId="0" fillId="0" borderId="0" xfId="0" applyNumberFormat="1" applyBorder="1"/>
    <xf numFmtId="3" fontId="0" fillId="0" borderId="0" xfId="0" applyNumberFormat="1" applyBorder="1"/>
    <xf numFmtId="3" fontId="0" fillId="0" borderId="0" xfId="0" applyNumberFormat="1" applyFill="1" applyBorder="1"/>
    <xf numFmtId="0" fontId="0" fillId="0" borderId="0" xfId="0" applyFont="1" applyBorder="1"/>
    <xf numFmtId="0" fontId="2" fillId="0" borderId="0" xfId="0" applyFont="1" applyBorder="1"/>
    <xf numFmtId="3" fontId="2" fillId="0" borderId="0" xfId="0" applyNumberFormat="1" applyFont="1" applyBorder="1"/>
    <xf numFmtId="0" fontId="0" fillId="0" borderId="0" xfId="0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Border="1"/>
    <xf numFmtId="164" fontId="0" fillId="0" borderId="0" xfId="0" applyNumberFormat="1" applyFill="1" applyBorder="1"/>
    <xf numFmtId="164" fontId="2" fillId="0" borderId="0" xfId="0" applyNumberFormat="1" applyFont="1" applyBorder="1"/>
    <xf numFmtId="164" fontId="0" fillId="0" borderId="0" xfId="0" applyNumberFormat="1"/>
    <xf numFmtId="164" fontId="1" fillId="0" borderId="0" xfId="0" applyNumberFormat="1" applyFont="1"/>
    <xf numFmtId="0" fontId="0" fillId="0" borderId="0" xfId="0" applyFill="1" applyBorder="1"/>
    <xf numFmtId="0" fontId="0" fillId="0" borderId="0" xfId="0" applyFont="1" applyFill="1" applyBorder="1"/>
    <xf numFmtId="3" fontId="0" fillId="0" borderId="0" xfId="0" applyNumberFormat="1" applyFont="1"/>
    <xf numFmtId="0" fontId="0" fillId="0" borderId="0" xfId="0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tabSelected="1" workbookViewId="0">
      <selection activeCell="J19" sqref="J19"/>
    </sheetView>
  </sheetViews>
  <sheetFormatPr defaultRowHeight="14.4" x14ac:dyDescent="0.3"/>
  <cols>
    <col min="1" max="1" width="5.6640625" customWidth="1"/>
    <col min="2" max="2" width="37.6640625" bestFit="1" customWidth="1"/>
    <col min="3" max="3" width="11.5546875" bestFit="1" customWidth="1"/>
    <col min="4" max="4" width="10.6640625" bestFit="1" customWidth="1"/>
    <col min="5" max="5" width="10.6640625" customWidth="1"/>
    <col min="6" max="6" width="14" customWidth="1"/>
    <col min="7" max="7" width="10.6640625" style="18" customWidth="1"/>
    <col min="8" max="8" width="11.33203125" bestFit="1" customWidth="1"/>
    <col min="9" max="9" width="12.44140625" bestFit="1" customWidth="1"/>
    <col min="10" max="10" width="14.109375" style="3" customWidth="1"/>
  </cols>
  <sheetData>
    <row r="1" spans="1:9" x14ac:dyDescent="0.3">
      <c r="A1" s="4" t="s">
        <v>8</v>
      </c>
      <c r="B1" s="5" t="s">
        <v>0</v>
      </c>
      <c r="C1" s="23" t="s">
        <v>36</v>
      </c>
      <c r="D1" s="23"/>
      <c r="E1" s="23"/>
      <c r="F1" s="5" t="s">
        <v>14</v>
      </c>
      <c r="G1" s="13" t="s">
        <v>23</v>
      </c>
      <c r="H1" s="5" t="s">
        <v>22</v>
      </c>
      <c r="I1" s="5" t="s">
        <v>11</v>
      </c>
    </row>
    <row r="2" spans="1:9" x14ac:dyDescent="0.3">
      <c r="A2" s="4"/>
      <c r="B2" s="4"/>
      <c r="C2" s="5" t="s">
        <v>9</v>
      </c>
      <c r="D2" s="5" t="s">
        <v>10</v>
      </c>
      <c r="E2" s="5" t="s">
        <v>20</v>
      </c>
      <c r="F2" s="4"/>
      <c r="G2" s="14" t="s">
        <v>24</v>
      </c>
      <c r="H2" s="12" t="s">
        <v>21</v>
      </c>
      <c r="I2" s="6"/>
    </row>
    <row r="3" spans="1:9" x14ac:dyDescent="0.3">
      <c r="A3" s="4"/>
      <c r="B3" s="4"/>
      <c r="C3" s="4"/>
      <c r="D3" s="4"/>
      <c r="E3" s="4"/>
      <c r="F3" s="4"/>
      <c r="G3" s="15"/>
      <c r="H3" s="4"/>
      <c r="I3" s="6"/>
    </row>
    <row r="4" spans="1:9" x14ac:dyDescent="0.3">
      <c r="A4" s="4">
        <v>1</v>
      </c>
      <c r="B4" s="4" t="s">
        <v>1</v>
      </c>
      <c r="C4" s="7">
        <v>93000</v>
      </c>
      <c r="D4" s="7">
        <v>0</v>
      </c>
      <c r="E4" s="7">
        <v>0</v>
      </c>
      <c r="F4" s="8">
        <v>0</v>
      </c>
      <c r="G4" s="16">
        <f>(F4/F29)*100</f>
        <v>0</v>
      </c>
      <c r="H4" s="7">
        <f>C4-F4</f>
        <v>93000</v>
      </c>
      <c r="I4" s="6">
        <f>F4/C4*100</f>
        <v>0</v>
      </c>
    </row>
    <row r="5" spans="1:9" x14ac:dyDescent="0.3">
      <c r="A5" s="4">
        <v>2</v>
      </c>
      <c r="B5" s="4" t="s">
        <v>2</v>
      </c>
      <c r="C5" s="7">
        <v>1200000</v>
      </c>
      <c r="D5" s="7">
        <v>0</v>
      </c>
      <c r="E5" s="7">
        <v>0</v>
      </c>
      <c r="F5" s="8">
        <v>600000</v>
      </c>
      <c r="G5" s="16">
        <f>(F5/F29)*100</f>
        <v>3.763969502311642</v>
      </c>
      <c r="H5" s="7">
        <f t="shared" ref="H5:H12" si="0">C5-F5</f>
        <v>600000</v>
      </c>
      <c r="I5" s="6">
        <f>F4/C4*100</f>
        <v>0</v>
      </c>
    </row>
    <row r="6" spans="1:9" x14ac:dyDescent="0.3">
      <c r="A6" s="4">
        <v>3</v>
      </c>
      <c r="B6" s="4" t="s">
        <v>3</v>
      </c>
      <c r="C6" s="7">
        <v>171000</v>
      </c>
      <c r="D6" s="7">
        <v>0</v>
      </c>
      <c r="E6" s="7">
        <v>0</v>
      </c>
      <c r="F6" s="8">
        <v>69300</v>
      </c>
      <c r="G6" s="16">
        <f>(F6/F29)*100</f>
        <v>0.43473847751699468</v>
      </c>
      <c r="H6" s="7">
        <f t="shared" si="0"/>
        <v>101700</v>
      </c>
      <c r="I6" s="6">
        <f t="shared" ref="I6:I30" si="1">F5/C5*100</f>
        <v>50</v>
      </c>
    </row>
    <row r="7" spans="1:9" x14ac:dyDescent="0.3">
      <c r="A7" s="4">
        <v>4</v>
      </c>
      <c r="B7" s="4" t="s">
        <v>4</v>
      </c>
      <c r="C7" s="7">
        <v>1115000</v>
      </c>
      <c r="D7" s="7">
        <v>0</v>
      </c>
      <c r="E7" s="7">
        <v>0</v>
      </c>
      <c r="F7" s="8">
        <v>413650</v>
      </c>
      <c r="G7" s="16">
        <f>(F7/F29)*100</f>
        <v>2.5949433077186845</v>
      </c>
      <c r="H7" s="7">
        <f t="shared" si="0"/>
        <v>701350</v>
      </c>
      <c r="I7" s="6">
        <f t="shared" si="1"/>
        <v>40.526315789473685</v>
      </c>
    </row>
    <row r="8" spans="1:9" x14ac:dyDescent="0.3">
      <c r="A8" s="4">
        <v>5</v>
      </c>
      <c r="B8" s="4" t="s">
        <v>19</v>
      </c>
      <c r="C8" s="7">
        <v>0</v>
      </c>
      <c r="D8" s="7">
        <v>0</v>
      </c>
      <c r="E8" s="7">
        <v>0</v>
      </c>
      <c r="F8" s="8">
        <v>0</v>
      </c>
      <c r="G8" s="16">
        <f>(F8/F29)*100</f>
        <v>0</v>
      </c>
      <c r="H8" s="7">
        <f t="shared" si="0"/>
        <v>0</v>
      </c>
      <c r="I8" s="6">
        <f t="shared" si="1"/>
        <v>37.098654708520179</v>
      </c>
    </row>
    <row r="9" spans="1:9" x14ac:dyDescent="0.3">
      <c r="A9" s="4">
        <v>6</v>
      </c>
      <c r="B9" s="4" t="s">
        <v>25</v>
      </c>
      <c r="C9" s="7">
        <v>0</v>
      </c>
      <c r="D9" s="7">
        <v>0</v>
      </c>
      <c r="E9" s="7">
        <v>0</v>
      </c>
      <c r="F9" s="8">
        <v>0</v>
      </c>
      <c r="G9" s="16">
        <f>(F9/F29)*100</f>
        <v>0</v>
      </c>
      <c r="H9" s="7">
        <f t="shared" si="0"/>
        <v>0</v>
      </c>
      <c r="I9" s="6">
        <v>0</v>
      </c>
    </row>
    <row r="10" spans="1:9" x14ac:dyDescent="0.3">
      <c r="A10" s="20">
        <v>7</v>
      </c>
      <c r="B10" s="20" t="s">
        <v>26</v>
      </c>
      <c r="C10" s="7">
        <v>0</v>
      </c>
      <c r="D10" s="7">
        <v>0</v>
      </c>
      <c r="E10" s="7">
        <v>0</v>
      </c>
      <c r="F10" s="8">
        <v>0</v>
      </c>
      <c r="G10" s="16"/>
      <c r="H10" s="7">
        <f t="shared" si="0"/>
        <v>0</v>
      </c>
      <c r="I10" s="6">
        <v>0</v>
      </c>
    </row>
    <row r="11" spans="1:9" x14ac:dyDescent="0.3">
      <c r="A11" s="20">
        <v>8</v>
      </c>
      <c r="B11" s="20" t="s">
        <v>27</v>
      </c>
      <c r="C11" s="7">
        <v>0</v>
      </c>
      <c r="D11" s="7">
        <v>0</v>
      </c>
      <c r="E11" s="7">
        <v>0</v>
      </c>
      <c r="F11" s="8">
        <v>0</v>
      </c>
      <c r="G11" s="16"/>
      <c r="H11" s="7">
        <f t="shared" si="0"/>
        <v>0</v>
      </c>
      <c r="I11" s="6">
        <v>0</v>
      </c>
    </row>
    <row r="12" spans="1:9" x14ac:dyDescent="0.3">
      <c r="A12" s="4">
        <v>9</v>
      </c>
      <c r="B12" s="4" t="s">
        <v>28</v>
      </c>
      <c r="C12" s="7">
        <v>0</v>
      </c>
      <c r="D12" s="7">
        <v>0</v>
      </c>
      <c r="E12" s="7">
        <v>0</v>
      </c>
      <c r="F12" s="8">
        <v>0</v>
      </c>
      <c r="G12" s="16">
        <f>(F12/F29)*100</f>
        <v>0</v>
      </c>
      <c r="H12" s="7">
        <f t="shared" si="0"/>
        <v>0</v>
      </c>
      <c r="I12" s="6">
        <v>0</v>
      </c>
    </row>
    <row r="13" spans="1:9" x14ac:dyDescent="0.3">
      <c r="A13" s="4">
        <v>10</v>
      </c>
      <c r="B13" s="9" t="s">
        <v>15</v>
      </c>
      <c r="C13" s="7"/>
      <c r="D13" s="7">
        <v>0</v>
      </c>
      <c r="E13" s="7">
        <v>0</v>
      </c>
      <c r="F13" s="8">
        <v>6902833</v>
      </c>
      <c r="G13" s="16">
        <f>(F13/F29)*100</f>
        <v>43.303421485917298</v>
      </c>
      <c r="H13" s="7">
        <f>C15+C16+C17-F13</f>
        <v>23962167</v>
      </c>
      <c r="I13" s="6">
        <v>22.36</v>
      </c>
    </row>
    <row r="14" spans="1:9" x14ac:dyDescent="0.3">
      <c r="A14" s="20">
        <v>11</v>
      </c>
      <c r="B14" s="21" t="s">
        <v>29</v>
      </c>
      <c r="C14" s="7">
        <v>0</v>
      </c>
      <c r="D14" s="7">
        <v>0</v>
      </c>
      <c r="E14" s="7">
        <v>0</v>
      </c>
      <c r="F14" s="8"/>
      <c r="G14" s="16"/>
      <c r="H14" s="7">
        <f t="shared" ref="H14:H20" si="2">D14-F14</f>
        <v>0</v>
      </c>
      <c r="I14" s="6">
        <v>0</v>
      </c>
    </row>
    <row r="15" spans="1:9" x14ac:dyDescent="0.3">
      <c r="A15" s="20">
        <v>12</v>
      </c>
      <c r="B15" s="21" t="s">
        <v>30</v>
      </c>
      <c r="C15" s="7">
        <v>27548000</v>
      </c>
      <c r="D15" s="7">
        <v>0</v>
      </c>
      <c r="E15" s="7">
        <v>0</v>
      </c>
      <c r="F15" s="8"/>
      <c r="G15" s="16"/>
      <c r="H15" s="7">
        <f t="shared" si="2"/>
        <v>0</v>
      </c>
      <c r="I15" s="6">
        <v>0</v>
      </c>
    </row>
    <row r="16" spans="1:9" x14ac:dyDescent="0.3">
      <c r="A16" s="4">
        <v>13</v>
      </c>
      <c r="B16" s="9" t="s">
        <v>16</v>
      </c>
      <c r="C16" s="7">
        <v>709000</v>
      </c>
      <c r="D16" s="7">
        <v>0</v>
      </c>
      <c r="E16" s="7">
        <v>0</v>
      </c>
      <c r="F16" s="8"/>
      <c r="G16" s="16">
        <f>(F16/F29)*100</f>
        <v>0</v>
      </c>
      <c r="H16" s="7">
        <f t="shared" si="2"/>
        <v>0</v>
      </c>
      <c r="I16" s="6">
        <f t="shared" si="1"/>
        <v>0</v>
      </c>
    </row>
    <row r="17" spans="1:10" x14ac:dyDescent="0.3">
      <c r="A17" s="4">
        <v>14</v>
      </c>
      <c r="B17" s="9" t="s">
        <v>17</v>
      </c>
      <c r="C17" s="7">
        <v>2608000</v>
      </c>
      <c r="D17" s="7">
        <v>0</v>
      </c>
      <c r="E17" s="7">
        <v>0</v>
      </c>
      <c r="F17" s="8"/>
      <c r="G17" s="16">
        <f>(F17/F29)*100</f>
        <v>0</v>
      </c>
      <c r="H17" s="7">
        <f t="shared" si="2"/>
        <v>0</v>
      </c>
      <c r="I17" s="6">
        <f t="shared" si="1"/>
        <v>0</v>
      </c>
    </row>
    <row r="18" spans="1:10" x14ac:dyDescent="0.3">
      <c r="A18" s="4">
        <v>15</v>
      </c>
      <c r="B18" s="9" t="s">
        <v>12</v>
      </c>
      <c r="C18" s="7">
        <v>0</v>
      </c>
      <c r="D18" s="7">
        <v>0</v>
      </c>
      <c r="E18" s="7">
        <v>0</v>
      </c>
      <c r="F18" s="8">
        <v>0</v>
      </c>
      <c r="G18" s="16">
        <f>(F18/F29)*100</f>
        <v>0</v>
      </c>
      <c r="H18" s="7">
        <f t="shared" si="2"/>
        <v>0</v>
      </c>
      <c r="I18" s="6">
        <f t="shared" si="1"/>
        <v>0</v>
      </c>
    </row>
    <row r="19" spans="1:10" x14ac:dyDescent="0.3">
      <c r="A19" s="20">
        <v>16</v>
      </c>
      <c r="B19" s="21" t="s">
        <v>31</v>
      </c>
      <c r="C19" s="7">
        <v>0</v>
      </c>
      <c r="D19" s="7">
        <v>0</v>
      </c>
      <c r="E19" s="7">
        <v>0</v>
      </c>
      <c r="F19" s="8"/>
      <c r="G19" s="16"/>
      <c r="H19" s="7">
        <f t="shared" si="2"/>
        <v>0</v>
      </c>
      <c r="I19" s="6">
        <v>0</v>
      </c>
    </row>
    <row r="20" spans="1:10" x14ac:dyDescent="0.3">
      <c r="A20" s="4">
        <v>17</v>
      </c>
      <c r="B20" s="4" t="s">
        <v>6</v>
      </c>
      <c r="C20" s="7">
        <v>0</v>
      </c>
      <c r="D20" s="7">
        <v>0</v>
      </c>
      <c r="E20" s="7">
        <v>0</v>
      </c>
      <c r="F20" s="8">
        <v>0</v>
      </c>
      <c r="G20" s="16">
        <f>(F20/F29)*100</f>
        <v>0</v>
      </c>
      <c r="H20" s="7">
        <f t="shared" si="2"/>
        <v>0</v>
      </c>
      <c r="I20" s="6">
        <v>0</v>
      </c>
    </row>
    <row r="21" spans="1:10" x14ac:dyDescent="0.3">
      <c r="A21" s="4">
        <v>18</v>
      </c>
      <c r="B21" s="4" t="s">
        <v>5</v>
      </c>
      <c r="C21" s="7">
        <v>75000</v>
      </c>
      <c r="D21" s="7">
        <v>0</v>
      </c>
      <c r="E21" s="7">
        <v>0</v>
      </c>
      <c r="F21" s="8">
        <v>0</v>
      </c>
      <c r="G21" s="16">
        <f>(F21/F29)*100</f>
        <v>0</v>
      </c>
      <c r="H21" s="7">
        <f>C21-F21</f>
        <v>75000</v>
      </c>
      <c r="I21" s="6">
        <f>F21/C21*100</f>
        <v>0</v>
      </c>
    </row>
    <row r="22" spans="1:10" x14ac:dyDescent="0.3">
      <c r="A22" s="4">
        <v>19</v>
      </c>
      <c r="B22" s="4" t="s">
        <v>18</v>
      </c>
      <c r="C22" s="7">
        <v>395000</v>
      </c>
      <c r="D22" s="7">
        <v>0</v>
      </c>
      <c r="E22" s="7">
        <v>0</v>
      </c>
      <c r="F22" s="8">
        <v>413297</v>
      </c>
      <c r="G22" s="16">
        <f>(F22/F29)*100</f>
        <v>2.5927288389948244</v>
      </c>
      <c r="H22" s="7">
        <f t="shared" ref="H22:H27" si="3">C22-F22</f>
        <v>-18297</v>
      </c>
      <c r="I22" s="6">
        <f t="shared" ref="I22:I26" si="4">F22/C22*100</f>
        <v>104.63215189873418</v>
      </c>
    </row>
    <row r="23" spans="1:10" x14ac:dyDescent="0.3">
      <c r="A23" s="4">
        <v>20</v>
      </c>
      <c r="B23" s="4" t="s">
        <v>13</v>
      </c>
      <c r="C23" s="7">
        <v>8112000</v>
      </c>
      <c r="D23" s="7">
        <v>0</v>
      </c>
      <c r="E23" s="7">
        <v>0</v>
      </c>
      <c r="F23" s="8">
        <v>2643235</v>
      </c>
      <c r="G23" s="16">
        <f>(F23/F29)*100</f>
        <v>16.581759879071186</v>
      </c>
      <c r="H23" s="7">
        <f t="shared" si="3"/>
        <v>5468765</v>
      </c>
      <c r="I23" s="6">
        <f t="shared" si="4"/>
        <v>32.58425788954635</v>
      </c>
    </row>
    <row r="24" spans="1:10" x14ac:dyDescent="0.3">
      <c r="A24" s="4">
        <v>21</v>
      </c>
      <c r="B24" s="4" t="s">
        <v>32</v>
      </c>
      <c r="C24" s="7">
        <v>112000</v>
      </c>
      <c r="D24" s="7">
        <v>0</v>
      </c>
      <c r="E24" s="7">
        <v>0</v>
      </c>
      <c r="F24" s="8">
        <v>50592</v>
      </c>
      <c r="G24" s="16">
        <f>(F24/F29)*100</f>
        <v>0.31737790843491764</v>
      </c>
      <c r="H24" s="7">
        <f t="shared" si="3"/>
        <v>61408</v>
      </c>
      <c r="I24" s="6">
        <f t="shared" si="4"/>
        <v>45.171428571428571</v>
      </c>
    </row>
    <row r="25" spans="1:10" x14ac:dyDescent="0.3">
      <c r="A25" s="20">
        <v>22</v>
      </c>
      <c r="B25" s="20" t="s">
        <v>33</v>
      </c>
      <c r="C25" s="7">
        <v>0</v>
      </c>
      <c r="D25" s="7">
        <v>0</v>
      </c>
      <c r="E25" s="7">
        <v>0</v>
      </c>
      <c r="F25" s="8"/>
      <c r="G25" s="16"/>
      <c r="H25" s="7">
        <f t="shared" si="3"/>
        <v>0</v>
      </c>
      <c r="I25" s="6">
        <v>0</v>
      </c>
    </row>
    <row r="26" spans="1:10" x14ac:dyDescent="0.3">
      <c r="A26" s="4">
        <v>23</v>
      </c>
      <c r="B26" s="4" t="s">
        <v>34</v>
      </c>
      <c r="C26" s="7">
        <v>16000</v>
      </c>
      <c r="D26" s="7">
        <v>0</v>
      </c>
      <c r="E26" s="7">
        <v>0</v>
      </c>
      <c r="F26" s="8">
        <v>1</v>
      </c>
      <c r="G26" s="16">
        <f>(F26/F29)*100</f>
        <v>6.2732825038527372E-6</v>
      </c>
      <c r="H26" s="7">
        <f t="shared" si="3"/>
        <v>15999</v>
      </c>
      <c r="I26" s="6">
        <f t="shared" si="4"/>
        <v>6.2500000000000003E-3</v>
      </c>
    </row>
    <row r="27" spans="1:10" x14ac:dyDescent="0.3">
      <c r="A27" s="20">
        <v>24</v>
      </c>
      <c r="B27" s="20" t="s">
        <v>37</v>
      </c>
      <c r="C27" s="7"/>
      <c r="D27" s="7"/>
      <c r="E27" s="7"/>
      <c r="F27" s="8">
        <v>4847710</v>
      </c>
      <c r="G27" s="16"/>
      <c r="H27" s="7">
        <f t="shared" si="3"/>
        <v>-4847710</v>
      </c>
      <c r="I27" s="6">
        <v>0</v>
      </c>
    </row>
    <row r="28" spans="1:10" x14ac:dyDescent="0.3">
      <c r="A28" s="4"/>
      <c r="B28" s="4"/>
      <c r="C28" s="4"/>
      <c r="D28" s="7"/>
      <c r="E28" s="7"/>
      <c r="F28" s="8"/>
      <c r="G28" s="16"/>
      <c r="H28" s="7"/>
      <c r="I28" s="6"/>
    </row>
    <row r="29" spans="1:10" s="2" customFormat="1" x14ac:dyDescent="0.3">
      <c r="A29" s="10"/>
      <c r="B29" s="10" t="s">
        <v>7</v>
      </c>
      <c r="C29" s="11">
        <f>SUM(C4:C28)</f>
        <v>42154000</v>
      </c>
      <c r="D29" s="11">
        <f>SUM(D4:D28)</f>
        <v>0</v>
      </c>
      <c r="E29" s="11">
        <f>SUM(E4:E28)</f>
        <v>0</v>
      </c>
      <c r="F29" s="11">
        <f>SUM(F4:F28)</f>
        <v>15940618</v>
      </c>
      <c r="G29" s="17">
        <f>F29/F29*100</f>
        <v>100</v>
      </c>
      <c r="H29" s="11">
        <f>SUM(H4:H28)</f>
        <v>26213382</v>
      </c>
      <c r="I29" s="6"/>
      <c r="J29" s="3"/>
    </row>
    <row r="30" spans="1:10" x14ac:dyDescent="0.3">
      <c r="B30" t="s">
        <v>35</v>
      </c>
      <c r="C30" s="1">
        <f>C15+C16+C17</f>
        <v>30865000</v>
      </c>
      <c r="D30" s="1">
        <f>D14+D15+D16+D17</f>
        <v>0</v>
      </c>
      <c r="E30" s="1"/>
      <c r="F30" s="22">
        <f>F13</f>
        <v>6902833</v>
      </c>
      <c r="G30" s="19"/>
      <c r="H30" s="1"/>
      <c r="I30" s="6">
        <f t="shared" si="1"/>
        <v>37.81519665986621</v>
      </c>
    </row>
    <row r="31" spans="1:10" x14ac:dyDescent="0.3">
      <c r="D31" s="1"/>
      <c r="E31" s="1"/>
    </row>
    <row r="32" spans="1:10" x14ac:dyDescent="0.3">
      <c r="F32" s="1"/>
    </row>
  </sheetData>
  <mergeCells count="1">
    <mergeCell ref="C1:E1"/>
  </mergeCells>
  <printOptions horizontalCentered="1" verticalCentered="1" gridLines="1"/>
  <pageMargins left="0.78740157480314965" right="0.70866141732283472" top="1.4173228346456694" bottom="0.94488188976377963" header="0.82677165354330717" footer="0.31496062992125984"/>
  <pageSetup paperSize="9" scale="97" orientation="landscape" r:id="rId1"/>
  <headerFooter>
    <oddHeader>&amp;C&amp;"-,Félkövér"Marketing Kft 2021.év 1. félévi bevételi terve és teljesülése &amp;R
2-es számú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test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Win10</cp:lastModifiedBy>
  <cp:lastPrinted>2021-08-11T14:42:22Z</cp:lastPrinted>
  <dcterms:created xsi:type="dcterms:W3CDTF">2018-08-07T10:44:41Z</dcterms:created>
  <dcterms:modified xsi:type="dcterms:W3CDTF">2021-08-16T06:29:17Z</dcterms:modified>
</cp:coreProperties>
</file>