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Felmérés" sheetId="1" r:id="rId1"/>
  </sheets>
  <definedNames>
    <definedName name="_xlnm.Print_Area" localSheetId="0">Felmérés!$A$2:$P$174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8" i="1" l="1"/>
  <c r="P168" i="1"/>
  <c r="M168" i="1"/>
  <c r="N168" i="1"/>
  <c r="H168" i="1"/>
  <c r="H163" i="1"/>
  <c r="H162" i="1"/>
  <c r="H134" i="1"/>
  <c r="L154" i="1"/>
  <c r="P154" i="1"/>
  <c r="N154" i="1" s="1"/>
  <c r="L155" i="1"/>
  <c r="P155" i="1"/>
  <c r="N155" i="1" s="1"/>
  <c r="L156" i="1"/>
  <c r="P156" i="1"/>
  <c r="N156" i="1" s="1"/>
  <c r="L157" i="1"/>
  <c r="P157" i="1"/>
  <c r="N157" i="1" s="1"/>
  <c r="L144" i="1"/>
  <c r="P144" i="1"/>
  <c r="N144" i="1" s="1"/>
  <c r="L145" i="1"/>
  <c r="P145" i="1"/>
  <c r="N145" i="1" s="1"/>
  <c r="L146" i="1"/>
  <c r="P146" i="1"/>
  <c r="N146" i="1" s="1"/>
  <c r="L147" i="1"/>
  <c r="P147" i="1"/>
  <c r="N147" i="1" s="1"/>
  <c r="L148" i="1"/>
  <c r="P148" i="1"/>
  <c r="N148" i="1" s="1"/>
  <c r="L149" i="1"/>
  <c r="P149" i="1"/>
  <c r="N149" i="1" s="1"/>
  <c r="L150" i="1"/>
  <c r="P150" i="1"/>
  <c r="N150" i="1" s="1"/>
  <c r="L151" i="1"/>
  <c r="P151" i="1"/>
  <c r="N151" i="1" s="1"/>
  <c r="L152" i="1"/>
  <c r="P152" i="1"/>
  <c r="N152" i="1" s="1"/>
  <c r="L153" i="1"/>
  <c r="P153" i="1"/>
  <c r="N153" i="1" s="1"/>
  <c r="H144" i="1"/>
  <c r="M144" i="1" s="1"/>
  <c r="H145" i="1"/>
  <c r="O145" i="1" s="1"/>
  <c r="H146" i="1"/>
  <c r="O146" i="1" s="1"/>
  <c r="H147" i="1"/>
  <c r="O147" i="1" s="1"/>
  <c r="H148" i="1"/>
  <c r="M148" i="1" s="1"/>
  <c r="H149" i="1"/>
  <c r="O149" i="1" s="1"/>
  <c r="H150" i="1"/>
  <c r="M150" i="1" s="1"/>
  <c r="H151" i="1"/>
  <c r="O151" i="1" s="1"/>
  <c r="H152" i="1"/>
  <c r="M152" i="1" s="1"/>
  <c r="H153" i="1"/>
  <c r="O153" i="1" s="1"/>
  <c r="L11" i="1"/>
  <c r="L12" i="1"/>
  <c r="L13" i="1"/>
  <c r="H10" i="1"/>
  <c r="O10" i="1" s="1"/>
  <c r="L10" i="1"/>
  <c r="P10" i="1"/>
  <c r="N10" i="1" s="1"/>
  <c r="H11" i="1"/>
  <c r="M11" i="1" s="1"/>
  <c r="P11" i="1"/>
  <c r="N11" i="1" s="1"/>
  <c r="H12" i="1"/>
  <c r="O12" i="1"/>
  <c r="P12" i="1"/>
  <c r="N12" i="1" s="1"/>
  <c r="H98" i="1"/>
  <c r="L98" i="1"/>
  <c r="O98" i="1"/>
  <c r="P98" i="1"/>
  <c r="N98" i="1" s="1"/>
  <c r="P163" i="1"/>
  <c r="N163" i="1" s="1"/>
  <c r="L163" i="1"/>
  <c r="O163" i="1"/>
  <c r="P162" i="1"/>
  <c r="N162" i="1" s="1"/>
  <c r="L162" i="1"/>
  <c r="O162" i="1"/>
  <c r="P161" i="1"/>
  <c r="N161" i="1" s="1"/>
  <c r="L161" i="1"/>
  <c r="H161" i="1"/>
  <c r="O161" i="1" s="1"/>
  <c r="P160" i="1"/>
  <c r="N160" i="1" s="1"/>
  <c r="L160" i="1"/>
  <c r="H160" i="1"/>
  <c r="O160" i="1" s="1"/>
  <c r="P159" i="1"/>
  <c r="N159" i="1" s="1"/>
  <c r="L159" i="1"/>
  <c r="H159" i="1"/>
  <c r="O159" i="1" s="1"/>
  <c r="P158" i="1"/>
  <c r="N158" i="1" s="1"/>
  <c r="L158" i="1"/>
  <c r="H158" i="1"/>
  <c r="O158" i="1" s="1"/>
  <c r="H157" i="1"/>
  <c r="O157" i="1" s="1"/>
  <c r="H156" i="1"/>
  <c r="M156" i="1" s="1"/>
  <c r="H155" i="1"/>
  <c r="O155" i="1" s="1"/>
  <c r="H154" i="1"/>
  <c r="M154" i="1" s="1"/>
  <c r="P143" i="1"/>
  <c r="N143" i="1" s="1"/>
  <c r="L143" i="1"/>
  <c r="H143" i="1"/>
  <c r="O143" i="1" s="1"/>
  <c r="P142" i="1"/>
  <c r="N142" i="1" s="1"/>
  <c r="L142" i="1"/>
  <c r="H142" i="1"/>
  <c r="O142" i="1" s="1"/>
  <c r="P141" i="1"/>
  <c r="N141" i="1" s="1"/>
  <c r="L141" i="1"/>
  <c r="H141" i="1"/>
  <c r="O141" i="1" s="1"/>
  <c r="P140" i="1"/>
  <c r="N140" i="1" s="1"/>
  <c r="L140" i="1"/>
  <c r="H140" i="1"/>
  <c r="O140" i="1" s="1"/>
  <c r="P139" i="1"/>
  <c r="N139" i="1" s="1"/>
  <c r="L139" i="1"/>
  <c r="H139" i="1"/>
  <c r="O139" i="1" s="1"/>
  <c r="P138" i="1"/>
  <c r="N138" i="1" s="1"/>
  <c r="L138" i="1"/>
  <c r="H138" i="1"/>
  <c r="O138" i="1" s="1"/>
  <c r="P137" i="1"/>
  <c r="N137" i="1" s="1"/>
  <c r="L137" i="1"/>
  <c r="H137" i="1"/>
  <c r="O137" i="1" s="1"/>
  <c r="P136" i="1"/>
  <c r="N136" i="1" s="1"/>
  <c r="L136" i="1"/>
  <c r="H136" i="1"/>
  <c r="O136" i="1" s="1"/>
  <c r="P135" i="1"/>
  <c r="N135" i="1" s="1"/>
  <c r="L135" i="1"/>
  <c r="H135" i="1"/>
  <c r="O135" i="1" s="1"/>
  <c r="P134" i="1"/>
  <c r="L134" i="1"/>
  <c r="O134" i="1"/>
  <c r="P125" i="1"/>
  <c r="L125" i="1"/>
  <c r="H125" i="1"/>
  <c r="O125" i="1" s="1"/>
  <c r="P116" i="1"/>
  <c r="L116" i="1"/>
  <c r="H116" i="1"/>
  <c r="O116" i="1" s="1"/>
  <c r="P107" i="1"/>
  <c r="L107" i="1"/>
  <c r="H107" i="1"/>
  <c r="O107" i="1" s="1"/>
  <c r="P97" i="1"/>
  <c r="L97" i="1"/>
  <c r="H97" i="1"/>
  <c r="O97" i="1" s="1"/>
  <c r="P88" i="1"/>
  <c r="N88" i="1" s="1"/>
  <c r="L88" i="1"/>
  <c r="H88" i="1"/>
  <c r="O88" i="1" s="1"/>
  <c r="P87" i="1"/>
  <c r="L87" i="1"/>
  <c r="H87" i="1"/>
  <c r="O87" i="1" s="1"/>
  <c r="P78" i="1"/>
  <c r="N78" i="1" s="1"/>
  <c r="L78" i="1"/>
  <c r="H78" i="1"/>
  <c r="O78" i="1" s="1"/>
  <c r="P77" i="1"/>
  <c r="L77" i="1"/>
  <c r="H77" i="1"/>
  <c r="O77" i="1" s="1"/>
  <c r="P68" i="1"/>
  <c r="L68" i="1"/>
  <c r="H68" i="1"/>
  <c r="O68" i="1" s="1"/>
  <c r="P59" i="1"/>
  <c r="L59" i="1"/>
  <c r="H59" i="1"/>
  <c r="O59" i="1" s="1"/>
  <c r="P50" i="1"/>
  <c r="L50" i="1"/>
  <c r="H50" i="1"/>
  <c r="O50" i="1" s="1"/>
  <c r="O51" i="1" s="1"/>
  <c r="P41" i="1"/>
  <c r="L41" i="1"/>
  <c r="H41" i="1"/>
  <c r="H42" i="1" s="1"/>
  <c r="P32" i="1"/>
  <c r="N32" i="1" s="1"/>
  <c r="L32" i="1"/>
  <c r="H32" i="1"/>
  <c r="O32" i="1" s="1"/>
  <c r="P31" i="1"/>
  <c r="L31" i="1"/>
  <c r="H31" i="1"/>
  <c r="O31" i="1" s="1"/>
  <c r="P22" i="1"/>
  <c r="P23" i="1" s="1"/>
  <c r="L22" i="1"/>
  <c r="H22" i="1"/>
  <c r="H23" i="1" s="1"/>
  <c r="H8" i="1"/>
  <c r="O8" i="1" s="1"/>
  <c r="L8" i="1"/>
  <c r="P8" i="1"/>
  <c r="N8" i="1" s="1"/>
  <c r="H9" i="1"/>
  <c r="O9" i="1" s="1"/>
  <c r="L9" i="1"/>
  <c r="P9" i="1"/>
  <c r="N9" i="1" s="1"/>
  <c r="H13" i="1"/>
  <c r="O13" i="1" s="1"/>
  <c r="P13" i="1"/>
  <c r="N13" i="1" s="1"/>
  <c r="M12" i="1" l="1"/>
  <c r="M157" i="1"/>
  <c r="O156" i="1"/>
  <c r="M155" i="1"/>
  <c r="O154" i="1"/>
  <c r="M153" i="1"/>
  <c r="O152" i="1"/>
  <c r="M151" i="1"/>
  <c r="O150" i="1"/>
  <c r="M149" i="1"/>
  <c r="O148" i="1"/>
  <c r="M147" i="1"/>
  <c r="M146" i="1"/>
  <c r="M145" i="1"/>
  <c r="O144" i="1"/>
  <c r="O164" i="1" s="1"/>
  <c r="O11" i="1"/>
  <c r="M10" i="1"/>
  <c r="M98" i="1"/>
  <c r="O79" i="1"/>
  <c r="O22" i="1"/>
  <c r="O23" i="1" s="1"/>
  <c r="O33" i="1"/>
  <c r="O41" i="1"/>
  <c r="O42" i="1" s="1"/>
  <c r="O89" i="1"/>
  <c r="M163" i="1"/>
  <c r="M137" i="1"/>
  <c r="M41" i="1"/>
  <c r="M13" i="1"/>
  <c r="O60" i="1"/>
  <c r="O69" i="1"/>
  <c r="M78" i="1"/>
  <c r="O99" i="1"/>
  <c r="O117" i="1"/>
  <c r="M159" i="1"/>
  <c r="M141" i="1"/>
  <c r="P42" i="1"/>
  <c r="H60" i="1"/>
  <c r="P60" i="1"/>
  <c r="H79" i="1"/>
  <c r="P79" i="1"/>
  <c r="H99" i="1"/>
  <c r="P99" i="1"/>
  <c r="H117" i="1"/>
  <c r="H164" i="1"/>
  <c r="P33" i="1"/>
  <c r="N31" i="1"/>
  <c r="N33" i="1" s="1"/>
  <c r="P51" i="1"/>
  <c r="N50" i="1"/>
  <c r="N51" i="1" s="1"/>
  <c r="P69" i="1"/>
  <c r="N68" i="1"/>
  <c r="N69" i="1" s="1"/>
  <c r="P89" i="1"/>
  <c r="N87" i="1"/>
  <c r="N89" i="1" s="1"/>
  <c r="P108" i="1"/>
  <c r="N107" i="1"/>
  <c r="N108" i="1" s="1"/>
  <c r="P126" i="1"/>
  <c r="N125" i="1"/>
  <c r="N126" i="1" s="1"/>
  <c r="M59" i="1"/>
  <c r="M77" i="1"/>
  <c r="M97" i="1"/>
  <c r="M116" i="1"/>
  <c r="M134" i="1"/>
  <c r="M136" i="1"/>
  <c r="M138" i="1"/>
  <c r="M140" i="1"/>
  <c r="M22" i="1"/>
  <c r="M23" i="1" s="1"/>
  <c r="M31" i="1"/>
  <c r="M50" i="1"/>
  <c r="M68" i="1"/>
  <c r="M87" i="1"/>
  <c r="M107" i="1"/>
  <c r="M125" i="1"/>
  <c r="M142" i="1"/>
  <c r="M158" i="1"/>
  <c r="M160" i="1"/>
  <c r="M162" i="1"/>
  <c r="O14" i="1"/>
  <c r="M32" i="1"/>
  <c r="M88" i="1"/>
  <c r="O108" i="1"/>
  <c r="O126" i="1"/>
  <c r="M161" i="1"/>
  <c r="M143" i="1"/>
  <c r="M139" i="1"/>
  <c r="M135" i="1"/>
  <c r="N22" i="1"/>
  <c r="N23" i="1" s="1"/>
  <c r="H33" i="1"/>
  <c r="N41" i="1"/>
  <c r="N42" i="1" s="1"/>
  <c r="H51" i="1"/>
  <c r="N59" i="1"/>
  <c r="N60" i="1" s="1"/>
  <c r="H69" i="1"/>
  <c r="N77" i="1"/>
  <c r="N79" i="1" s="1"/>
  <c r="H89" i="1"/>
  <c r="N97" i="1"/>
  <c r="N99" i="1" s="1"/>
  <c r="H108" i="1"/>
  <c r="P117" i="1"/>
  <c r="N116" i="1"/>
  <c r="N117" i="1" s="1"/>
  <c r="H126" i="1"/>
  <c r="P164" i="1"/>
  <c r="N134" i="1"/>
  <c r="N164" i="1" s="1"/>
  <c r="P14" i="1"/>
  <c r="M9" i="1"/>
  <c r="N14" i="1"/>
  <c r="H14" i="1"/>
  <c r="M8" i="1"/>
  <c r="M33" i="1" l="1"/>
  <c r="M14" i="1"/>
  <c r="M42" i="1"/>
  <c r="M117" i="1"/>
  <c r="M126" i="1"/>
  <c r="M108" i="1"/>
  <c r="M69" i="1"/>
  <c r="M79" i="1"/>
  <c r="M99" i="1"/>
  <c r="M60" i="1"/>
  <c r="M164" i="1"/>
  <c r="M89" i="1"/>
  <c r="M51" i="1"/>
</calcChain>
</file>

<file path=xl/sharedStrings.xml><?xml version="1.0" encoding="utf-8"?>
<sst xmlns="http://schemas.openxmlformats.org/spreadsheetml/2006/main" count="460" uniqueCount="88">
  <si>
    <t>Utca azonosító:</t>
  </si>
  <si>
    <t>Szelvény</t>
  </si>
  <si>
    <t>Pont azonosító</t>
  </si>
  <si>
    <t>Kategória, hiba jelleg</t>
  </si>
  <si>
    <t>Felület számítás</t>
  </si>
  <si>
    <t>Mennyiség</t>
  </si>
  <si>
    <t>Egység</t>
  </si>
  <si>
    <t>Megjegyzés</t>
  </si>
  <si>
    <t>x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</si>
  <si>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/>
    </r>
  </si>
  <si>
    <t>Utca összesen</t>
  </si>
  <si>
    <t>Bontási mennyiség
[m3]</t>
  </si>
  <si>
    <t>bontási vonalon szélvágás, burkolat fűrészelés [fm]</t>
  </si>
  <si>
    <t>Bedolgozott aszfalt
[to]</t>
  </si>
  <si>
    <t>Hézag kezelés
[fm]</t>
  </si>
  <si>
    <t>1.</t>
  </si>
  <si>
    <t>2.</t>
  </si>
  <si>
    <t>3.</t>
  </si>
  <si>
    <t>4.</t>
  </si>
  <si>
    <t>5.</t>
  </si>
  <si>
    <t>Szelvényezés kezdete:</t>
  </si>
  <si>
    <t>Előzetes felmérési adatok</t>
  </si>
  <si>
    <t>Javítás mennyiségi elszámolás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</si>
  <si>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</si>
  <si>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/>
    </r>
  </si>
  <si>
    <t>6.</t>
  </si>
  <si>
    <t>7.</t>
  </si>
  <si>
    <t>8.</t>
  </si>
  <si>
    <t>9.</t>
  </si>
  <si>
    <t>10.</t>
  </si>
  <si>
    <t>11.</t>
  </si>
  <si>
    <t>12.</t>
  </si>
  <si>
    <t xml:space="preserve">Mindösszesen: </t>
  </si>
  <si>
    <t>13.</t>
  </si>
  <si>
    <t>Bontás átlag vastagsága [cm]</t>
  </si>
  <si>
    <t>kátyú átlag mélysége [cm]</t>
  </si>
  <si>
    <t>14.</t>
  </si>
  <si>
    <t>15.</t>
  </si>
  <si>
    <t>16.</t>
  </si>
  <si>
    <t>17.</t>
  </si>
  <si>
    <t>18.</t>
  </si>
  <si>
    <t>19.</t>
  </si>
  <si>
    <t>20.</t>
  </si>
  <si>
    <t>Szabadság utca</t>
  </si>
  <si>
    <t>parkoló bejáró</t>
  </si>
  <si>
    <t>Szabadság u. Zrínyi u. csatlakozás</t>
  </si>
  <si>
    <t>Petőfi utca</t>
  </si>
  <si>
    <t>Pettőfi u. 10.</t>
  </si>
  <si>
    <t>Vörösmarty utca</t>
  </si>
  <si>
    <t>gondozási központ előtt</t>
  </si>
  <si>
    <t>gondozási központ előtt (lepényezés)</t>
  </si>
  <si>
    <t>Magyar utca</t>
  </si>
  <si>
    <t>Magyar u. 39.</t>
  </si>
  <si>
    <t>Őz utca</t>
  </si>
  <si>
    <t>Őz u. 50.</t>
  </si>
  <si>
    <t>Garay utca</t>
  </si>
  <si>
    <t>Garay u. 103.</t>
  </si>
  <si>
    <t>Nyéki utca</t>
  </si>
  <si>
    <t>Nyéki u. és Dák u. csatlakozása</t>
  </si>
  <si>
    <t>Hunyadi utca</t>
  </si>
  <si>
    <t>Hunyadi u. 42.</t>
  </si>
  <si>
    <t>Hunyadi u. 42. (lepényezés)</t>
  </si>
  <si>
    <t>Park sétány</t>
  </si>
  <si>
    <t>Park stny. 12.</t>
  </si>
  <si>
    <t>Dr. Hermann Egyed utca</t>
  </si>
  <si>
    <t>Dr. Hermann Egyed u. 4. (lepény)</t>
  </si>
  <si>
    <t>Dr. Hermann Egyed u. és Bezerédj u. csatlakozás</t>
  </si>
  <si>
    <t>Lajvér utca</t>
  </si>
  <si>
    <t>Lajvér u. és Orbán u. csatlakozás</t>
  </si>
  <si>
    <t>Somogyi utca</t>
  </si>
  <si>
    <t>Somogyi u. és Orbán u. csatlakozás</t>
  </si>
  <si>
    <t>Köves utca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</si>
  <si>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</si>
  <si>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Kövesd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</si>
  <si>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</si>
  <si>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</si>
  <si>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</si>
  <si>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</si>
  <si>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</si>
  <si>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</si>
  <si>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</si>
  <si>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</si>
  <si>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</si>
  <si>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</si>
  <si>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buszmegállónál - háromszög területű</t>
  </si>
  <si>
    <t>trapéz területű</t>
  </si>
  <si>
    <t>trepéz területű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</si>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</sst>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F_t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0" fontId="0" fillId="0" borderId="1" xfId="0" applyFill="1" applyBorder="1"/>
    <xf numFmtId="2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6" fillId="2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2" fontId="6" fillId="3" borderId="6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7" fillId="0" borderId="11" xfId="0" applyNumberFormat="1" applyFon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8" fillId="0" borderId="0" xfId="0" applyFont="1" applyFill="1"/>
    <xf numFmtId="0" fontId="7" fillId="0" borderId="12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6" fontId="0" fillId="0" borderId="0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10" xfId="0" applyNumberForma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2" fontId="6" fillId="3" borderId="7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6"/>
  <sheetViews>
    <sheetView tabSelected="1" view="pageLayout" topLeftCell="A43" zoomScale="85" zoomScaleNormal="115" zoomScaleSheetLayoutView="40" zoomScalePageLayoutView="85" workbookViewId="0">
      <selection activeCell="U7" sqref="U7"/>
    </sheetView>
  </sheetViews>
  <sheetFormatPr defaultRowHeight="15" x14ac:dyDescent="0.25"/>
  <cols>
    <col min="1" max="1" width="2.7109375" customWidth="1"/>
    <col min="2" max="2" width="27.85546875" customWidth="1"/>
    <col min="3" max="3" width="10.42578125" customWidth="1"/>
    <col min="4" max="4" width="11.140625" customWidth="1"/>
    <col min="5" max="5" width="9.7109375" customWidth="1"/>
    <col min="6" max="6" width="5" bestFit="1" customWidth="1"/>
    <col min="7" max="7" width="9.7109375" customWidth="1"/>
    <col min="8" max="8" width="10.85546875" bestFit="1" customWidth="1"/>
    <col min="9" max="9" width="7" bestFit="1" customWidth="1"/>
    <col min="10" max="10" width="42.28515625" style="74" bestFit="1" customWidth="1"/>
    <col min="11" max="11" width="12" customWidth="1"/>
    <col min="12" max="12" width="12.140625" customWidth="1"/>
    <col min="13" max="13" width="14.7109375" style="1" customWidth="1"/>
    <col min="14" max="14" width="21.7109375" style="1" customWidth="1"/>
    <col min="15" max="16" width="12.140625" customWidth="1"/>
    <col min="17" max="17" width="12.140625" hidden="1" customWidth="1"/>
    <col min="18" max="18" width="14.7109375" hidden="1" customWidth="1"/>
    <col min="19" max="19" width="2.7109375" customWidth="1"/>
    <col min="20" max="20" width="13.140625" customWidth="1"/>
    <col min="24" max="24" width="14.140625" customWidth="1"/>
    <col min="25" max="25" width="11.28515625" customWidth="1"/>
  </cols>
  <sheetData>
    <row r="2" spans="2:18" x14ac:dyDescent="0.25">
      <c r="H2" s="1"/>
      <c r="I2" s="5"/>
      <c r="O2" s="1"/>
      <c r="P2" s="1"/>
      <c r="Q2" s="1"/>
      <c r="R2" s="8"/>
    </row>
    <row r="3" spans="2:18" ht="15.75" x14ac:dyDescent="0.25">
      <c r="B3" s="30" t="s">
        <v>0</v>
      </c>
      <c r="C3" s="84" t="s">
        <v>43</v>
      </c>
      <c r="D3" s="85"/>
      <c r="E3" s="85"/>
      <c r="F3" s="85"/>
      <c r="G3" s="86"/>
      <c r="O3" s="1"/>
      <c r="Q3" s="1"/>
      <c r="R3" s="8"/>
    </row>
    <row r="4" spans="2:18" x14ac:dyDescent="0.25">
      <c r="B4" t="s">
        <v>20</v>
      </c>
      <c r="C4" s="6"/>
      <c r="D4" s="6"/>
      <c r="O4" s="1"/>
      <c r="Q4" s="1"/>
      <c r="R4" s="8"/>
    </row>
    <row r="5" spans="2:18" x14ac:dyDescent="0.25">
      <c r="C5" s="6"/>
      <c r="D5" s="6"/>
      <c r="E5" s="87" t="s">
        <v>21</v>
      </c>
      <c r="F5" s="87"/>
      <c r="G5" s="87"/>
      <c r="H5" s="87"/>
      <c r="I5" s="87"/>
      <c r="J5" s="87"/>
      <c r="K5" s="89" t="s">
        <v>22</v>
      </c>
      <c r="L5" s="89"/>
      <c r="M5" s="89"/>
      <c r="N5" s="89"/>
      <c r="O5" s="89"/>
      <c r="P5" s="89"/>
      <c r="Q5" s="1"/>
      <c r="R5" s="8"/>
    </row>
    <row r="6" spans="2:18" ht="15.75" thickBot="1" x14ac:dyDescent="0.3"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"/>
      <c r="R6" s="8"/>
    </row>
    <row r="7" spans="2:18" ht="61.5" customHeight="1" thickBot="1" x14ac:dyDescent="0.3">
      <c r="B7" s="23" t="s">
        <v>1</v>
      </c>
      <c r="C7" s="10" t="s">
        <v>2</v>
      </c>
      <c r="D7" s="10" t="s">
        <v>3</v>
      </c>
      <c r="E7" s="90" t="s">
        <v>4</v>
      </c>
      <c r="F7" s="90"/>
      <c r="G7" s="90"/>
      <c r="H7" s="24" t="s">
        <v>5</v>
      </c>
      <c r="I7" s="24" t="s">
        <v>6</v>
      </c>
      <c r="J7" s="25" t="s">
        <v>7</v>
      </c>
      <c r="K7" s="7" t="s">
        <v>35</v>
      </c>
      <c r="L7" s="10" t="s">
        <v>34</v>
      </c>
      <c r="M7" s="3" t="s">
        <v>11</v>
      </c>
      <c r="N7" s="4" t="s">
        <v>12</v>
      </c>
      <c r="O7" s="67" t="s">
        <v>13</v>
      </c>
      <c r="P7" s="9" t="s">
        <v>14</v>
      </c>
      <c r="Q7" s="1"/>
      <c r="R7" s="8"/>
    </row>
    <row r="8" spans="2:18" ht="17.25" x14ac:dyDescent="0.25">
      <c r="B8" s="34"/>
      <c r="C8" s="36" t="s">
        <v>15</v>
      </c>
      <c r="D8" s="36">
        <v>1</v>
      </c>
      <c r="E8" s="26">
        <v>0.9</v>
      </c>
      <c r="F8" s="27" t="s">
        <v>8</v>
      </c>
      <c r="G8" s="26">
        <v>8.1999999999999993</v>
      </c>
      <c r="H8" s="27">
        <f>ROUND(E8*G8,2)</f>
        <v>7.38</v>
      </c>
      <c r="I8" s="2" t="s">
        <v>23</v>
      </c>
      <c r="J8" s="72" t="s">
        <v>44</v>
      </c>
      <c r="K8" s="64">
        <v>6</v>
      </c>
      <c r="L8" s="28">
        <f>K8-1</f>
        <v>5</v>
      </c>
      <c r="M8" s="27">
        <f>ROUND(H8*L8/100,2)</f>
        <v>0.37</v>
      </c>
      <c r="N8" s="27">
        <f t="shared" ref="N8:N13" si="0">P8</f>
        <v>18.2</v>
      </c>
      <c r="O8" s="29">
        <f>ROUND(H8*K8/100*2.4,3)</f>
        <v>1.0629999999999999</v>
      </c>
      <c r="P8" s="69">
        <f>(E8+G8)*2</f>
        <v>18.2</v>
      </c>
      <c r="Q8" s="1"/>
      <c r="R8" s="8"/>
    </row>
    <row r="9" spans="2:18" ht="17.25" x14ac:dyDescent="0.25">
      <c r="B9" s="37"/>
      <c r="C9" s="31" t="s">
        <v>16</v>
      </c>
      <c r="D9" s="31">
        <v>1</v>
      </c>
      <c r="E9" s="11">
        <v>1.75</v>
      </c>
      <c r="F9" s="12" t="s">
        <v>8</v>
      </c>
      <c r="G9" s="11">
        <v>1.1000000000000001</v>
      </c>
      <c r="H9" s="12">
        <f>ROUND(E9*G9,2)</f>
        <v>1.93</v>
      </c>
      <c r="I9" s="2" t="s">
        <v>23</v>
      </c>
      <c r="J9" s="73" t="s">
        <v>45</v>
      </c>
      <c r="K9" s="65">
        <v>6</v>
      </c>
      <c r="L9" s="15">
        <f>K9-1</f>
        <v>5</v>
      </c>
      <c r="M9" s="39">
        <f>ROUND(H9*L9/100,2)</f>
        <v>0.1</v>
      </c>
      <c r="N9" s="12">
        <f t="shared" si="0"/>
        <v>5.7</v>
      </c>
      <c r="O9" s="16">
        <f>ROUND(H9*K9/100*2.4,3)</f>
        <v>0.27800000000000002</v>
      </c>
      <c r="P9" s="70">
        <f>(E9+G9)*2</f>
        <v>5.7</v>
      </c>
      <c r="Q9" s="1"/>
      <c r="R9" s="8"/>
    </row>
    <row r="10" spans="2:18" ht="17.25" x14ac:dyDescent="0.25">
      <c r="B10" s="37"/>
      <c r="C10" s="31" t="s">
        <v>17</v>
      </c>
      <c r="D10" s="31">
        <v>1</v>
      </c>
      <c r="E10" s="11">
        <v>0.7</v>
      </c>
      <c r="F10" s="12" t="s">
        <v>8</v>
      </c>
      <c r="G10" s="11">
        <v>0.45</v>
      </c>
      <c r="H10" s="12">
        <f t="shared" ref="H10:H12" si="1">ROUND(E10*G10,2)</f>
        <v>0.32</v>
      </c>
      <c r="I10" s="2" t="s">
        <v>23</v>
      </c>
      <c r="J10" s="73" t="s">
        <v>45</v>
      </c>
      <c r="K10" s="65">
        <v>6</v>
      </c>
      <c r="L10" s="15">
        <f t="shared" ref="L10:L13" si="2">K10-1</f>
        <v>5</v>
      </c>
      <c r="M10" s="39">
        <f t="shared" ref="M10:M12" si="3">ROUND(H10*L10/100,2)</f>
        <v>0.02</v>
      </c>
      <c r="N10" s="12">
        <f t="shared" ref="N10:N12" si="4">P10</f>
        <v>2.2999999999999998</v>
      </c>
      <c r="O10" s="16">
        <f t="shared" ref="O10:O12" si="5">ROUND(H10*K10/100*2.4,3)</f>
        <v>4.5999999999999999E-2</v>
      </c>
      <c r="P10" s="70">
        <f t="shared" ref="P10:P12" si="6">(E10+G10)*2</f>
        <v>2.2999999999999998</v>
      </c>
      <c r="Q10" s="1"/>
      <c r="R10" s="8"/>
    </row>
    <row r="11" spans="2:18" ht="17.25" x14ac:dyDescent="0.25">
      <c r="B11" s="37"/>
      <c r="C11" s="31" t="s">
        <v>18</v>
      </c>
      <c r="D11" s="31">
        <v>1</v>
      </c>
      <c r="E11" s="11">
        <v>0.5</v>
      </c>
      <c r="F11" s="12" t="s">
        <v>8</v>
      </c>
      <c r="G11" s="11">
        <v>3.9</v>
      </c>
      <c r="H11" s="12">
        <f t="shared" si="1"/>
        <v>1.95</v>
      </c>
      <c r="I11" s="2" t="s">
        <v>72</v>
      </c>
      <c r="J11" s="73" t="s">
        <v>45</v>
      </c>
      <c r="K11" s="65">
        <v>6</v>
      </c>
      <c r="L11" s="15">
        <f t="shared" si="2"/>
        <v>5</v>
      </c>
      <c r="M11" s="39">
        <f t="shared" si="3"/>
        <v>0.1</v>
      </c>
      <c r="N11" s="12">
        <f t="shared" si="4"/>
        <v>8.8000000000000007</v>
      </c>
      <c r="O11" s="16">
        <f t="shared" si="5"/>
        <v>0.28100000000000003</v>
      </c>
      <c r="P11" s="70">
        <f t="shared" si="6"/>
        <v>8.8000000000000007</v>
      </c>
      <c r="Q11" s="1"/>
      <c r="R11" s="8"/>
    </row>
    <row r="12" spans="2:18" ht="17.25" x14ac:dyDescent="0.25">
      <c r="B12" s="37"/>
      <c r="C12" s="31" t="s">
        <v>19</v>
      </c>
      <c r="D12" s="31">
        <v>1</v>
      </c>
      <c r="E12" s="11">
        <v>0.3</v>
      </c>
      <c r="F12" s="12" t="s">
        <v>8</v>
      </c>
      <c r="G12" s="11">
        <v>0.8</v>
      </c>
      <c r="H12" s="12">
        <f t="shared" si="1"/>
        <v>0.24</v>
      </c>
      <c r="I12" s="2" t="s">
        <v>72</v>
      </c>
      <c r="J12" s="73"/>
      <c r="K12" s="65">
        <v>6</v>
      </c>
      <c r="L12" s="15">
        <f t="shared" si="2"/>
        <v>5</v>
      </c>
      <c r="M12" s="39">
        <f t="shared" si="3"/>
        <v>0.01</v>
      </c>
      <c r="N12" s="12">
        <f t="shared" si="4"/>
        <v>2.2000000000000002</v>
      </c>
      <c r="O12" s="16">
        <f t="shared" si="5"/>
        <v>3.5000000000000003E-2</v>
      </c>
      <c r="P12" s="70">
        <f t="shared" si="6"/>
        <v>2.2000000000000002</v>
      </c>
      <c r="Q12" s="1"/>
      <c r="R12" s="8"/>
    </row>
    <row r="13" spans="2:18" ht="18" thickBot="1" x14ac:dyDescent="0.3">
      <c r="B13" s="37"/>
      <c r="C13" s="31" t="s">
        <v>25</v>
      </c>
      <c r="D13" s="14">
        <v>1</v>
      </c>
      <c r="E13" s="32">
        <v>0.4</v>
      </c>
      <c r="F13" s="33" t="s">
        <v>8</v>
      </c>
      <c r="G13" s="32">
        <v>13.1</v>
      </c>
      <c r="H13" s="12">
        <f t="shared" ref="H13" si="7">ROUND(E13*G13,2)</f>
        <v>5.24</v>
      </c>
      <c r="I13" s="2" t="s">
        <v>72</v>
      </c>
      <c r="J13" s="73"/>
      <c r="K13" s="65">
        <v>6</v>
      </c>
      <c r="L13" s="15">
        <f t="shared" si="2"/>
        <v>5</v>
      </c>
      <c r="M13" s="12">
        <f>ROUND(H13*L13/100,2)</f>
        <v>0.26</v>
      </c>
      <c r="N13" s="12">
        <f t="shared" si="0"/>
        <v>27</v>
      </c>
      <c r="O13" s="16">
        <f>ROUND(H13*K13/100*2.4,3)</f>
        <v>0.755</v>
      </c>
      <c r="P13" s="70">
        <f>(E13+G13)*2</f>
        <v>27</v>
      </c>
      <c r="Q13" s="1"/>
      <c r="R13" s="8"/>
    </row>
    <row r="14" spans="2:18" ht="18" thickBot="1" x14ac:dyDescent="0.3">
      <c r="B14" s="62" t="s">
        <v>10</v>
      </c>
      <c r="C14" s="13"/>
      <c r="D14" s="13"/>
      <c r="E14" s="13"/>
      <c r="F14" s="13"/>
      <c r="G14" s="13"/>
      <c r="H14" s="17">
        <f>SUM(H8:H13)</f>
        <v>17.060000000000002</v>
      </c>
      <c r="I14" s="63" t="s">
        <v>24</v>
      </c>
      <c r="J14" s="76"/>
      <c r="K14" s="13"/>
      <c r="L14" s="13"/>
      <c r="M14" s="17">
        <f>SUM(M8:M13)</f>
        <v>0.86</v>
      </c>
      <c r="N14" s="17">
        <f>SUM(N8:N13)</f>
        <v>64.2</v>
      </c>
      <c r="O14" s="68">
        <f>SUM(O8:O13)</f>
        <v>2.4580000000000002</v>
      </c>
      <c r="P14" s="17">
        <f>SUM(P8:P13)</f>
        <v>64.2</v>
      </c>
      <c r="Q14" s="1"/>
      <c r="R14" s="8"/>
    </row>
    <row r="17" spans="2:18" ht="15.75" x14ac:dyDescent="0.25">
      <c r="B17" s="30" t="s">
        <v>0</v>
      </c>
      <c r="C17" s="84" t="s">
        <v>46</v>
      </c>
      <c r="D17" s="85"/>
      <c r="E17" s="85"/>
      <c r="F17" s="85"/>
      <c r="G17" s="86"/>
      <c r="O17" s="1"/>
      <c r="Q17" s="1"/>
      <c r="R17" s="8"/>
    </row>
    <row r="18" spans="2:18" x14ac:dyDescent="0.25">
      <c r="B18" t="s">
        <v>20</v>
      </c>
      <c r="C18" s="6"/>
      <c r="D18" s="6"/>
      <c r="O18" s="1"/>
      <c r="Q18" s="1"/>
      <c r="R18" s="8"/>
    </row>
    <row r="19" spans="2:18" x14ac:dyDescent="0.25">
      <c r="C19" s="6"/>
      <c r="D19" s="6"/>
      <c r="E19" s="87" t="s">
        <v>21</v>
      </c>
      <c r="F19" s="87"/>
      <c r="G19" s="87"/>
      <c r="H19" s="87"/>
      <c r="I19" s="87"/>
      <c r="J19" s="87"/>
      <c r="K19" s="89" t="s">
        <v>22</v>
      </c>
      <c r="L19" s="89"/>
      <c r="M19" s="89"/>
      <c r="N19" s="89"/>
      <c r="O19" s="89"/>
      <c r="P19" s="89"/>
      <c r="Q19" s="1"/>
      <c r="R19" s="8"/>
    </row>
    <row r="20" spans="2:18" ht="15.75" thickBot="1" x14ac:dyDescent="0.3"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1"/>
      <c r="R20" s="8"/>
    </row>
    <row r="21" spans="2:18" ht="61.5" customHeight="1" thickBot="1" x14ac:dyDescent="0.3">
      <c r="B21" s="23" t="s">
        <v>1</v>
      </c>
      <c r="C21" s="78" t="s">
        <v>2</v>
      </c>
      <c r="D21" s="78" t="s">
        <v>3</v>
      </c>
      <c r="E21" s="90" t="s">
        <v>4</v>
      </c>
      <c r="F21" s="90"/>
      <c r="G21" s="90"/>
      <c r="H21" s="24" t="s">
        <v>5</v>
      </c>
      <c r="I21" s="24" t="s">
        <v>6</v>
      </c>
      <c r="J21" s="25" t="s">
        <v>7</v>
      </c>
      <c r="K21" s="7" t="s">
        <v>35</v>
      </c>
      <c r="L21" s="78" t="s">
        <v>34</v>
      </c>
      <c r="M21" s="3" t="s">
        <v>11</v>
      </c>
      <c r="N21" s="4" t="s">
        <v>12</v>
      </c>
      <c r="O21" s="67" t="s">
        <v>13</v>
      </c>
      <c r="P21" s="9" t="s">
        <v>14</v>
      </c>
      <c r="Q21" s="1"/>
      <c r="R21" s="8"/>
    </row>
    <row r="22" spans="2:18" ht="18" thickBot="1" x14ac:dyDescent="0.3">
      <c r="B22" s="34"/>
      <c r="C22" s="36" t="s">
        <v>15</v>
      </c>
      <c r="D22" s="36">
        <v>1</v>
      </c>
      <c r="E22" s="26">
        <v>0.3</v>
      </c>
      <c r="F22" s="27" t="s">
        <v>8</v>
      </c>
      <c r="G22" s="26">
        <v>2.0499999999999998</v>
      </c>
      <c r="H22" s="27">
        <f t="shared" ref="H22" si="8">ROUND(E22*G22,2)</f>
        <v>0.62</v>
      </c>
      <c r="I22" s="2" t="s">
        <v>23</v>
      </c>
      <c r="J22" s="72" t="s">
        <v>47</v>
      </c>
      <c r="K22" s="64">
        <v>6</v>
      </c>
      <c r="L22" s="28">
        <f>K22-1</f>
        <v>5</v>
      </c>
      <c r="M22" s="27">
        <f>ROUND(H22*L22/100,2)</f>
        <v>0.03</v>
      </c>
      <c r="N22" s="27">
        <f t="shared" ref="N22" si="9">P22</f>
        <v>4.6999999999999993</v>
      </c>
      <c r="O22" s="29">
        <f>ROUND(H22*K22/100*2.4,3)</f>
        <v>8.8999999999999996E-2</v>
      </c>
      <c r="P22" s="69">
        <f>(E22+G22)*2</f>
        <v>4.6999999999999993</v>
      </c>
      <c r="Q22" s="1"/>
      <c r="R22" s="8"/>
    </row>
    <row r="23" spans="2:18" ht="18" thickBot="1" x14ac:dyDescent="0.3">
      <c r="B23" s="62" t="s">
        <v>10</v>
      </c>
      <c r="C23" s="13"/>
      <c r="D23" s="13"/>
      <c r="E23" s="13"/>
      <c r="F23" s="13"/>
      <c r="G23" s="13"/>
      <c r="H23" s="17">
        <f>SUM(H22:H22)</f>
        <v>0.62</v>
      </c>
      <c r="I23" s="63" t="s">
        <v>24</v>
      </c>
      <c r="J23" s="76"/>
      <c r="K23" s="13"/>
      <c r="L23" s="13"/>
      <c r="M23" s="17">
        <f>SUM(M22:M22)</f>
        <v>0.03</v>
      </c>
      <c r="N23" s="17">
        <f>SUM(N22:N22)</f>
        <v>4.6999999999999993</v>
      </c>
      <c r="O23" s="68">
        <f>SUM(O22:O22)</f>
        <v>8.8999999999999996E-2</v>
      </c>
      <c r="P23" s="17">
        <f>SUM(P22:P22)</f>
        <v>4.6999999999999993</v>
      </c>
      <c r="Q23" s="1"/>
      <c r="R23" s="8"/>
    </row>
    <row r="24" spans="2:18" x14ac:dyDescent="0.25">
      <c r="H24" s="1"/>
      <c r="I24" s="5"/>
      <c r="O24" s="1"/>
      <c r="P24" s="1"/>
      <c r="Q24" s="1"/>
      <c r="R24" s="8"/>
    </row>
    <row r="25" spans="2:18" x14ac:dyDescent="0.25">
      <c r="H25" s="1"/>
      <c r="I25" s="5"/>
      <c r="O25" s="1"/>
      <c r="P25" s="1"/>
      <c r="Q25" s="1"/>
      <c r="R25" s="8"/>
    </row>
    <row r="26" spans="2:18" ht="15.75" x14ac:dyDescent="0.25">
      <c r="B26" s="30" t="s">
        <v>0</v>
      </c>
      <c r="C26" s="84" t="s">
        <v>48</v>
      </c>
      <c r="D26" s="85"/>
      <c r="E26" s="85"/>
      <c r="F26" s="85"/>
      <c r="G26" s="86"/>
      <c r="O26" s="1"/>
      <c r="Q26" s="1"/>
      <c r="R26" s="8"/>
    </row>
    <row r="27" spans="2:18" x14ac:dyDescent="0.25">
      <c r="B27" t="s">
        <v>20</v>
      </c>
      <c r="C27" s="6"/>
      <c r="D27" s="6"/>
      <c r="O27" s="1"/>
      <c r="Q27" s="1"/>
      <c r="R27" s="8"/>
    </row>
    <row r="28" spans="2:18" x14ac:dyDescent="0.25">
      <c r="C28" s="6"/>
      <c r="D28" s="6"/>
      <c r="E28" s="87" t="s">
        <v>21</v>
      </c>
      <c r="F28" s="87"/>
      <c r="G28" s="87"/>
      <c r="H28" s="87"/>
      <c r="I28" s="87"/>
      <c r="J28" s="87"/>
      <c r="K28" s="89" t="s">
        <v>22</v>
      </c>
      <c r="L28" s="89"/>
      <c r="M28" s="89"/>
      <c r="N28" s="89"/>
      <c r="O28" s="89"/>
      <c r="P28" s="89"/>
      <c r="Q28" s="1"/>
      <c r="R28" s="8"/>
    </row>
    <row r="29" spans="2:18" ht="15.75" thickBot="1" x14ac:dyDescent="0.3"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1"/>
      <c r="R29" s="8"/>
    </row>
    <row r="30" spans="2:18" ht="61.5" customHeight="1" thickBot="1" x14ac:dyDescent="0.3">
      <c r="B30" s="23" t="s">
        <v>1</v>
      </c>
      <c r="C30" s="78" t="s">
        <v>2</v>
      </c>
      <c r="D30" s="78" t="s">
        <v>3</v>
      </c>
      <c r="E30" s="90" t="s">
        <v>4</v>
      </c>
      <c r="F30" s="90"/>
      <c r="G30" s="90"/>
      <c r="H30" s="24" t="s">
        <v>5</v>
      </c>
      <c r="I30" s="24" t="s">
        <v>6</v>
      </c>
      <c r="J30" s="25" t="s">
        <v>7</v>
      </c>
      <c r="K30" s="7" t="s">
        <v>35</v>
      </c>
      <c r="L30" s="78" t="s">
        <v>34</v>
      </c>
      <c r="M30" s="3" t="s">
        <v>11</v>
      </c>
      <c r="N30" s="4" t="s">
        <v>12</v>
      </c>
      <c r="O30" s="67" t="s">
        <v>13</v>
      </c>
      <c r="P30" s="9" t="s">
        <v>14</v>
      </c>
      <c r="Q30" s="1"/>
      <c r="R30" s="8"/>
    </row>
    <row r="31" spans="2:18" ht="17.25" x14ac:dyDescent="0.25">
      <c r="B31" s="34"/>
      <c r="C31" s="36" t="s">
        <v>15</v>
      </c>
      <c r="D31" s="36">
        <v>1</v>
      </c>
      <c r="E31" s="26">
        <v>0.5</v>
      </c>
      <c r="F31" s="27" t="s">
        <v>8</v>
      </c>
      <c r="G31" s="26">
        <v>0.5</v>
      </c>
      <c r="H31" s="27">
        <f t="shared" ref="H31:H32" si="10">ROUND(E31*G31,2)</f>
        <v>0.25</v>
      </c>
      <c r="I31" s="2" t="s">
        <v>23</v>
      </c>
      <c r="J31" s="72" t="s">
        <v>49</v>
      </c>
      <c r="K31" s="64">
        <v>6</v>
      </c>
      <c r="L31" s="28">
        <f>K31-1</f>
        <v>5</v>
      </c>
      <c r="M31" s="27">
        <f>ROUND(H31*L31/100,2)</f>
        <v>0.01</v>
      </c>
      <c r="N31" s="27">
        <f t="shared" ref="N31:N32" si="11">P31</f>
        <v>2</v>
      </c>
      <c r="O31" s="29">
        <f>ROUND(H31*K31/100*2.4,3)</f>
        <v>3.5999999999999997E-2</v>
      </c>
      <c r="P31" s="69">
        <f>(E31+G31)*2</f>
        <v>2</v>
      </c>
      <c r="Q31" s="1"/>
      <c r="R31" s="8"/>
    </row>
    <row r="32" spans="2:18" ht="18" thickBot="1" x14ac:dyDescent="0.3">
      <c r="B32" s="37"/>
      <c r="C32" s="31" t="s">
        <v>16</v>
      </c>
      <c r="D32" s="31">
        <v>1</v>
      </c>
      <c r="E32" s="11">
        <v>1</v>
      </c>
      <c r="F32" s="12" t="s">
        <v>8</v>
      </c>
      <c r="G32" s="11">
        <v>0.5</v>
      </c>
      <c r="H32" s="12">
        <f t="shared" si="10"/>
        <v>0.5</v>
      </c>
      <c r="I32" s="2" t="s">
        <v>23</v>
      </c>
      <c r="J32" s="75" t="s">
        <v>50</v>
      </c>
      <c r="K32" s="65">
        <v>6</v>
      </c>
      <c r="L32" s="15">
        <f>K32-1</f>
        <v>5</v>
      </c>
      <c r="M32" s="39">
        <f>ROUND(H32*L32/100,2)</f>
        <v>0.03</v>
      </c>
      <c r="N32" s="12">
        <f t="shared" si="11"/>
        <v>3</v>
      </c>
      <c r="O32" s="16">
        <f>ROUND(H32*K32/100*2.4,3)</f>
        <v>7.1999999999999995E-2</v>
      </c>
      <c r="P32" s="70">
        <f>(E32+G32)*2</f>
        <v>3</v>
      </c>
      <c r="Q32" s="1"/>
      <c r="R32" s="8"/>
    </row>
    <row r="33" spans="2:18" ht="18" thickBot="1" x14ac:dyDescent="0.3">
      <c r="B33" s="62" t="s">
        <v>10</v>
      </c>
      <c r="C33" s="13"/>
      <c r="D33" s="13"/>
      <c r="E33" s="13"/>
      <c r="F33" s="13"/>
      <c r="G33" s="13"/>
      <c r="H33" s="17">
        <f>SUM(H31:H32)</f>
        <v>0.75</v>
      </c>
      <c r="I33" s="63" t="s">
        <v>24</v>
      </c>
      <c r="J33" s="76"/>
      <c r="K33" s="13"/>
      <c r="L33" s="13"/>
      <c r="M33" s="17">
        <f>SUM(M31:M32)</f>
        <v>0.04</v>
      </c>
      <c r="N33" s="17">
        <f>SUM(N31:N32)</f>
        <v>5</v>
      </c>
      <c r="O33" s="68">
        <f>SUM(O31:O32)</f>
        <v>0.10799999999999998</v>
      </c>
      <c r="P33" s="17">
        <f>SUM(P31:P32)</f>
        <v>5</v>
      </c>
      <c r="Q33" s="1"/>
      <c r="R33" s="8"/>
    </row>
    <row r="34" spans="2:18" x14ac:dyDescent="0.25">
      <c r="H34" s="1"/>
      <c r="I34" s="5"/>
      <c r="O34" s="1"/>
      <c r="P34" s="1"/>
      <c r="Q34" s="1"/>
      <c r="R34" s="8"/>
    </row>
    <row r="35" spans="2:18" x14ac:dyDescent="0.25">
      <c r="H35" s="1"/>
      <c r="I35" s="5"/>
      <c r="O35" s="1"/>
      <c r="P35" s="1"/>
      <c r="Q35" s="1"/>
      <c r="R35" s="8"/>
    </row>
    <row r="36" spans="2:18" ht="15.75" x14ac:dyDescent="0.25">
      <c r="B36" s="30" t="s">
        <v>0</v>
      </c>
      <c r="C36" s="84" t="s">
        <v>51</v>
      </c>
      <c r="D36" s="85"/>
      <c r="E36" s="85"/>
      <c r="F36" s="85"/>
      <c r="G36" s="86"/>
      <c r="O36" s="1"/>
      <c r="Q36" s="1"/>
      <c r="R36" s="8"/>
    </row>
    <row r="37" spans="2:18" x14ac:dyDescent="0.25">
      <c r="B37" t="s">
        <v>20</v>
      </c>
      <c r="C37" s="6"/>
      <c r="D37" s="6"/>
      <c r="O37" s="1"/>
      <c r="Q37" s="1"/>
      <c r="R37" s="8"/>
    </row>
    <row r="38" spans="2:18" x14ac:dyDescent="0.25">
      <c r="C38" s="6"/>
      <c r="D38" s="6"/>
      <c r="E38" s="87" t="s">
        <v>21</v>
      </c>
      <c r="F38" s="87"/>
      <c r="G38" s="87"/>
      <c r="H38" s="87"/>
      <c r="I38" s="87"/>
      <c r="J38" s="87"/>
      <c r="K38" s="89" t="s">
        <v>22</v>
      </c>
      <c r="L38" s="89"/>
      <c r="M38" s="89"/>
      <c r="N38" s="89"/>
      <c r="O38" s="89"/>
      <c r="P38" s="89"/>
      <c r="Q38" s="1"/>
      <c r="R38" s="8"/>
    </row>
    <row r="39" spans="2:18" ht="15.75" thickBot="1" x14ac:dyDescent="0.3"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1"/>
      <c r="R39" s="8"/>
    </row>
    <row r="40" spans="2:18" ht="61.5" customHeight="1" thickBot="1" x14ac:dyDescent="0.3">
      <c r="B40" s="23" t="s">
        <v>1</v>
      </c>
      <c r="C40" s="78" t="s">
        <v>2</v>
      </c>
      <c r="D40" s="78" t="s">
        <v>3</v>
      </c>
      <c r="E40" s="90" t="s">
        <v>4</v>
      </c>
      <c r="F40" s="90"/>
      <c r="G40" s="90"/>
      <c r="H40" s="24" t="s">
        <v>5</v>
      </c>
      <c r="I40" s="24" t="s">
        <v>6</v>
      </c>
      <c r="J40" s="25" t="s">
        <v>7</v>
      </c>
      <c r="K40" s="7" t="s">
        <v>35</v>
      </c>
      <c r="L40" s="78" t="s">
        <v>34</v>
      </c>
      <c r="M40" s="3" t="s">
        <v>11</v>
      </c>
      <c r="N40" s="4" t="s">
        <v>12</v>
      </c>
      <c r="O40" s="67" t="s">
        <v>13</v>
      </c>
      <c r="P40" s="9" t="s">
        <v>14</v>
      </c>
      <c r="Q40" s="1"/>
      <c r="R40" s="8"/>
    </row>
    <row r="41" spans="2:18" ht="18" thickBot="1" x14ac:dyDescent="0.3">
      <c r="B41" s="34"/>
      <c r="C41" s="36" t="s">
        <v>15</v>
      </c>
      <c r="D41" s="36">
        <v>1</v>
      </c>
      <c r="E41" s="26">
        <v>1.45</v>
      </c>
      <c r="F41" s="27" t="s">
        <v>8</v>
      </c>
      <c r="G41" s="26">
        <v>0.5</v>
      </c>
      <c r="H41" s="27">
        <f t="shared" ref="H41" si="12">ROUND(E41*G41,2)</f>
        <v>0.73</v>
      </c>
      <c r="I41" s="2" t="s">
        <v>23</v>
      </c>
      <c r="J41" s="72" t="s">
        <v>52</v>
      </c>
      <c r="K41" s="64">
        <v>6</v>
      </c>
      <c r="L41" s="28">
        <f>K41-1</f>
        <v>5</v>
      </c>
      <c r="M41" s="27">
        <f>ROUND(H41*L41/100,2)</f>
        <v>0.04</v>
      </c>
      <c r="N41" s="27">
        <f t="shared" ref="N41" si="13">P41</f>
        <v>3.9</v>
      </c>
      <c r="O41" s="29">
        <f>ROUND(H41*K41/100*2.4,3)</f>
        <v>0.105</v>
      </c>
      <c r="P41" s="69">
        <f>(E41+G41)*2</f>
        <v>3.9</v>
      </c>
      <c r="Q41" s="1"/>
      <c r="R41" s="8"/>
    </row>
    <row r="42" spans="2:18" ht="18" thickBot="1" x14ac:dyDescent="0.3">
      <c r="B42" s="62" t="s">
        <v>10</v>
      </c>
      <c r="C42" s="13"/>
      <c r="D42" s="13"/>
      <c r="E42" s="13"/>
      <c r="F42" s="13"/>
      <c r="G42" s="13"/>
      <c r="H42" s="17">
        <f>SUM(H41:H41)</f>
        <v>0.73</v>
      </c>
      <c r="I42" s="63" t="s">
        <v>24</v>
      </c>
      <c r="J42" s="76"/>
      <c r="K42" s="13"/>
      <c r="L42" s="13"/>
      <c r="M42" s="17">
        <f>SUM(M41:M41)</f>
        <v>0.04</v>
      </c>
      <c r="N42" s="17">
        <f>SUM(N41:N41)</f>
        <v>3.9</v>
      </c>
      <c r="O42" s="68">
        <f>SUM(O41:O41)</f>
        <v>0.105</v>
      </c>
      <c r="P42" s="17">
        <f>SUM(P41:P41)</f>
        <v>3.9</v>
      </c>
      <c r="Q42" s="1"/>
      <c r="R42" s="8"/>
    </row>
    <row r="43" spans="2:18" x14ac:dyDescent="0.25">
      <c r="H43" s="1"/>
      <c r="I43" s="5"/>
      <c r="O43" s="1"/>
      <c r="P43" s="1"/>
      <c r="Q43" s="1"/>
      <c r="R43" s="8"/>
    </row>
    <row r="44" spans="2:18" x14ac:dyDescent="0.25">
      <c r="H44" s="1"/>
      <c r="I44" s="5"/>
      <c r="O44" s="1"/>
      <c r="P44" s="1"/>
      <c r="Q44" s="1"/>
      <c r="R44" s="8"/>
    </row>
    <row r="45" spans="2:18" ht="15.75" x14ac:dyDescent="0.25">
      <c r="B45" s="30" t="s">
        <v>0</v>
      </c>
      <c r="C45" s="84" t="s">
        <v>53</v>
      </c>
      <c r="D45" s="85"/>
      <c r="E45" s="85"/>
      <c r="F45" s="85"/>
      <c r="G45" s="86"/>
      <c r="O45" s="1"/>
      <c r="Q45" s="1"/>
      <c r="R45" s="8"/>
    </row>
    <row r="46" spans="2:18" x14ac:dyDescent="0.25">
      <c r="B46" t="s">
        <v>20</v>
      </c>
      <c r="C46" s="6"/>
      <c r="D46" s="6"/>
      <c r="O46" s="1"/>
      <c r="Q46" s="1"/>
      <c r="R46" s="8"/>
    </row>
    <row r="47" spans="2:18" x14ac:dyDescent="0.25">
      <c r="C47" s="6"/>
      <c r="D47" s="6"/>
      <c r="E47" s="87" t="s">
        <v>21</v>
      </c>
      <c r="F47" s="87"/>
      <c r="G47" s="87"/>
      <c r="H47" s="87"/>
      <c r="I47" s="87"/>
      <c r="J47" s="87"/>
      <c r="K47" s="89" t="s">
        <v>22</v>
      </c>
      <c r="L47" s="89"/>
      <c r="M47" s="89"/>
      <c r="N47" s="89"/>
      <c r="O47" s="89"/>
      <c r="P47" s="89"/>
      <c r="Q47" s="1"/>
      <c r="R47" s="8"/>
    </row>
    <row r="48" spans="2:18" ht="15.75" thickBot="1" x14ac:dyDescent="0.3"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1"/>
      <c r="R48" s="8"/>
    </row>
    <row r="49" spans="2:18" ht="61.5" customHeight="1" thickBot="1" x14ac:dyDescent="0.3">
      <c r="B49" s="23" t="s">
        <v>1</v>
      </c>
      <c r="C49" s="78" t="s">
        <v>2</v>
      </c>
      <c r="D49" s="78" t="s">
        <v>3</v>
      </c>
      <c r="E49" s="90" t="s">
        <v>4</v>
      </c>
      <c r="F49" s="90"/>
      <c r="G49" s="90"/>
      <c r="H49" s="24" t="s">
        <v>5</v>
      </c>
      <c r="I49" s="24" t="s">
        <v>6</v>
      </c>
      <c r="J49" s="25" t="s">
        <v>7</v>
      </c>
      <c r="K49" s="7" t="s">
        <v>35</v>
      </c>
      <c r="L49" s="78" t="s">
        <v>34</v>
      </c>
      <c r="M49" s="3" t="s">
        <v>11</v>
      </c>
      <c r="N49" s="4" t="s">
        <v>12</v>
      </c>
      <c r="O49" s="67" t="s">
        <v>13</v>
      </c>
      <c r="P49" s="9" t="s">
        <v>14</v>
      </c>
      <c r="Q49" s="1"/>
      <c r="R49" s="8"/>
    </row>
    <row r="50" spans="2:18" ht="18" thickBot="1" x14ac:dyDescent="0.3">
      <c r="B50" s="34"/>
      <c r="C50" s="36" t="s">
        <v>15</v>
      </c>
      <c r="D50" s="36">
        <v>1</v>
      </c>
      <c r="E50" s="26">
        <v>0.45</v>
      </c>
      <c r="F50" s="27" t="s">
        <v>8</v>
      </c>
      <c r="G50" s="26">
        <v>1.25</v>
      </c>
      <c r="H50" s="27">
        <f t="shared" ref="H50" si="14">ROUND(E50*G50,2)</f>
        <v>0.56000000000000005</v>
      </c>
      <c r="I50" s="2" t="s">
        <v>23</v>
      </c>
      <c r="J50" s="72" t="s">
        <v>54</v>
      </c>
      <c r="K50" s="64">
        <v>6</v>
      </c>
      <c r="L50" s="28">
        <f>K50-1</f>
        <v>5</v>
      </c>
      <c r="M50" s="27">
        <f>ROUND(H50*L50/100,2)</f>
        <v>0.03</v>
      </c>
      <c r="N50" s="27">
        <f t="shared" ref="N50" si="15">P50</f>
        <v>3.4</v>
      </c>
      <c r="O50" s="29">
        <f>ROUND(H50*K50/100*2.4,3)</f>
        <v>8.1000000000000003E-2</v>
      </c>
      <c r="P50" s="69">
        <f>(E50+G50)*2</f>
        <v>3.4</v>
      </c>
      <c r="Q50" s="1"/>
      <c r="R50" s="8"/>
    </row>
    <row r="51" spans="2:18" ht="18" thickBot="1" x14ac:dyDescent="0.3">
      <c r="B51" s="62" t="s">
        <v>10</v>
      </c>
      <c r="C51" s="13"/>
      <c r="D51" s="13"/>
      <c r="E51" s="13"/>
      <c r="F51" s="13"/>
      <c r="G51" s="13"/>
      <c r="H51" s="17">
        <f>SUM(H50:H50)</f>
        <v>0.56000000000000005</v>
      </c>
      <c r="I51" s="63" t="s">
        <v>24</v>
      </c>
      <c r="J51" s="76"/>
      <c r="K51" s="13"/>
      <c r="L51" s="13"/>
      <c r="M51" s="17">
        <f>SUM(M50:M50)</f>
        <v>0.03</v>
      </c>
      <c r="N51" s="17">
        <f>SUM(N50:N50)</f>
        <v>3.4</v>
      </c>
      <c r="O51" s="68">
        <f>SUM(O50:O50)</f>
        <v>8.1000000000000003E-2</v>
      </c>
      <c r="P51" s="17">
        <f>SUM(P50:P50)</f>
        <v>3.4</v>
      </c>
      <c r="Q51" s="1"/>
      <c r="R51" s="8"/>
    </row>
    <row r="52" spans="2:18" x14ac:dyDescent="0.25">
      <c r="H52" s="1"/>
      <c r="I52" s="5"/>
      <c r="O52" s="1"/>
      <c r="P52" s="1"/>
      <c r="Q52" s="1"/>
      <c r="R52" s="8"/>
    </row>
    <row r="53" spans="2:18" x14ac:dyDescent="0.25">
      <c r="H53" s="1"/>
      <c r="I53" s="5"/>
      <c r="O53" s="1"/>
      <c r="P53" s="1"/>
      <c r="Q53" s="1"/>
      <c r="R53" s="8"/>
    </row>
    <row r="54" spans="2:18" ht="15.75" x14ac:dyDescent="0.25">
      <c r="B54" s="30" t="s">
        <v>0</v>
      </c>
      <c r="C54" s="84" t="s">
        <v>55</v>
      </c>
      <c r="D54" s="85"/>
      <c r="E54" s="85"/>
      <c r="F54" s="85"/>
      <c r="G54" s="86"/>
      <c r="O54" s="1"/>
      <c r="Q54" s="1"/>
      <c r="R54" s="8"/>
    </row>
    <row r="55" spans="2:18" x14ac:dyDescent="0.25">
      <c r="B55" t="s">
        <v>20</v>
      </c>
      <c r="C55" s="6"/>
      <c r="D55" s="6"/>
      <c r="O55" s="1"/>
      <c r="Q55" s="1"/>
      <c r="R55" s="8"/>
    </row>
    <row r="56" spans="2:18" x14ac:dyDescent="0.25">
      <c r="C56" s="6"/>
      <c r="D56" s="6"/>
      <c r="E56" s="87" t="s">
        <v>21</v>
      </c>
      <c r="F56" s="87"/>
      <c r="G56" s="87"/>
      <c r="H56" s="87"/>
      <c r="I56" s="87"/>
      <c r="J56" s="87"/>
      <c r="K56" s="89" t="s">
        <v>22</v>
      </c>
      <c r="L56" s="89"/>
      <c r="M56" s="89"/>
      <c r="N56" s="89"/>
      <c r="O56" s="89"/>
      <c r="P56" s="89"/>
      <c r="Q56" s="1"/>
      <c r="R56" s="8"/>
    </row>
    <row r="57" spans="2:18" ht="15.75" thickBot="1" x14ac:dyDescent="0.3"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1"/>
      <c r="R57" s="8"/>
    </row>
    <row r="58" spans="2:18" ht="61.5" customHeight="1" thickBot="1" x14ac:dyDescent="0.3">
      <c r="B58" s="23" t="s">
        <v>1</v>
      </c>
      <c r="C58" s="78" t="s">
        <v>2</v>
      </c>
      <c r="D58" s="78" t="s">
        <v>3</v>
      </c>
      <c r="E58" s="90" t="s">
        <v>4</v>
      </c>
      <c r="F58" s="90"/>
      <c r="G58" s="90"/>
      <c r="H58" s="24" t="s">
        <v>5</v>
      </c>
      <c r="I58" s="24" t="s">
        <v>6</v>
      </c>
      <c r="J58" s="25" t="s">
        <v>7</v>
      </c>
      <c r="K58" s="7" t="s">
        <v>35</v>
      </c>
      <c r="L58" s="78" t="s">
        <v>34</v>
      </c>
      <c r="M58" s="3" t="s">
        <v>11</v>
      </c>
      <c r="N58" s="4" t="s">
        <v>12</v>
      </c>
      <c r="O58" s="67" t="s">
        <v>13</v>
      </c>
      <c r="P58" s="9" t="s">
        <v>14</v>
      </c>
      <c r="Q58" s="1"/>
      <c r="R58" s="8"/>
    </row>
    <row r="59" spans="2:18" ht="18" thickBot="1" x14ac:dyDescent="0.3">
      <c r="B59" s="34"/>
      <c r="C59" s="36" t="s">
        <v>15</v>
      </c>
      <c r="D59" s="36">
        <v>1</v>
      </c>
      <c r="E59" s="26">
        <v>0.4</v>
      </c>
      <c r="F59" s="27" t="s">
        <v>8</v>
      </c>
      <c r="G59" s="26">
        <v>0.9</v>
      </c>
      <c r="H59" s="27">
        <f t="shared" ref="H59" si="16">ROUND(E59*G59,2)</f>
        <v>0.36</v>
      </c>
      <c r="I59" s="2" t="s">
        <v>23</v>
      </c>
      <c r="J59" s="72" t="s">
        <v>56</v>
      </c>
      <c r="K59" s="64">
        <v>6</v>
      </c>
      <c r="L59" s="28">
        <f>K59-1</f>
        <v>5</v>
      </c>
      <c r="M59" s="27">
        <f>ROUND(H59*L59/100,2)</f>
        <v>0.02</v>
      </c>
      <c r="N59" s="27">
        <f t="shared" ref="N59" si="17">P59</f>
        <v>2.6</v>
      </c>
      <c r="O59" s="29">
        <f>ROUND(H59*K59/100*2.4,3)</f>
        <v>5.1999999999999998E-2</v>
      </c>
      <c r="P59" s="69">
        <f>(E59+G59)*2</f>
        <v>2.6</v>
      </c>
      <c r="Q59" s="1"/>
      <c r="R59" s="8"/>
    </row>
    <row r="60" spans="2:18" ht="18" thickBot="1" x14ac:dyDescent="0.3">
      <c r="B60" s="62" t="s">
        <v>10</v>
      </c>
      <c r="C60" s="13"/>
      <c r="D60" s="13"/>
      <c r="E60" s="13"/>
      <c r="F60" s="13"/>
      <c r="G60" s="13"/>
      <c r="H60" s="17">
        <f>SUM(H59:H59)</f>
        <v>0.36</v>
      </c>
      <c r="I60" s="63" t="s">
        <v>24</v>
      </c>
      <c r="J60" s="76"/>
      <c r="K60" s="13"/>
      <c r="L60" s="13"/>
      <c r="M60" s="17">
        <f>SUM(M59:M59)</f>
        <v>0.02</v>
      </c>
      <c r="N60" s="17">
        <f>SUM(N59:N59)</f>
        <v>2.6</v>
      </c>
      <c r="O60" s="68">
        <f>SUM(O59:O59)</f>
        <v>5.1999999999999998E-2</v>
      </c>
      <c r="P60" s="17">
        <f>SUM(P59:P59)</f>
        <v>2.6</v>
      </c>
      <c r="Q60" s="1"/>
      <c r="R60" s="8"/>
    </row>
    <row r="61" spans="2:18" x14ac:dyDescent="0.25">
      <c r="H61" s="1"/>
      <c r="I61" s="5"/>
      <c r="O61" s="1"/>
      <c r="P61" s="1"/>
      <c r="Q61" s="1"/>
      <c r="R61" s="8"/>
    </row>
    <row r="62" spans="2:18" x14ac:dyDescent="0.25">
      <c r="H62" s="1"/>
      <c r="I62" s="5"/>
      <c r="O62" s="1"/>
      <c r="P62" s="1"/>
      <c r="Q62" s="1"/>
      <c r="R62" s="8"/>
    </row>
    <row r="63" spans="2:18" ht="15.75" x14ac:dyDescent="0.25">
      <c r="B63" s="30" t="s">
        <v>0</v>
      </c>
      <c r="C63" s="84" t="s">
        <v>57</v>
      </c>
      <c r="D63" s="85"/>
      <c r="E63" s="85"/>
      <c r="F63" s="85"/>
      <c r="G63" s="86"/>
      <c r="O63" s="1"/>
      <c r="Q63" s="1"/>
      <c r="R63" s="8"/>
    </row>
    <row r="64" spans="2:18" x14ac:dyDescent="0.25">
      <c r="B64" t="s">
        <v>20</v>
      </c>
      <c r="C64" s="6"/>
      <c r="D64" s="6"/>
      <c r="O64" s="1"/>
      <c r="Q64" s="1"/>
      <c r="R64" s="8"/>
    </row>
    <row r="65" spans="2:18" x14ac:dyDescent="0.25">
      <c r="C65" s="6"/>
      <c r="D65" s="6"/>
      <c r="E65" s="87" t="s">
        <v>21</v>
      </c>
      <c r="F65" s="87"/>
      <c r="G65" s="87"/>
      <c r="H65" s="87"/>
      <c r="I65" s="87"/>
      <c r="J65" s="87"/>
      <c r="K65" s="89" t="s">
        <v>22</v>
      </c>
      <c r="L65" s="89"/>
      <c r="M65" s="89"/>
      <c r="N65" s="89"/>
      <c r="O65" s="89"/>
      <c r="P65" s="89"/>
      <c r="Q65" s="1"/>
      <c r="R65" s="8"/>
    </row>
    <row r="66" spans="2:18" ht="15.75" thickBot="1" x14ac:dyDescent="0.3"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1"/>
      <c r="R66" s="8"/>
    </row>
    <row r="67" spans="2:18" ht="61.5" customHeight="1" thickBot="1" x14ac:dyDescent="0.3">
      <c r="B67" s="23" t="s">
        <v>1</v>
      </c>
      <c r="C67" s="78" t="s">
        <v>2</v>
      </c>
      <c r="D67" s="78" t="s">
        <v>3</v>
      </c>
      <c r="E67" s="90" t="s">
        <v>4</v>
      </c>
      <c r="F67" s="90"/>
      <c r="G67" s="90"/>
      <c r="H67" s="24" t="s">
        <v>5</v>
      </c>
      <c r="I67" s="24" t="s">
        <v>6</v>
      </c>
      <c r="J67" s="25" t="s">
        <v>7</v>
      </c>
      <c r="K67" s="7" t="s">
        <v>35</v>
      </c>
      <c r="L67" s="78" t="s">
        <v>34</v>
      </c>
      <c r="M67" s="3" t="s">
        <v>11</v>
      </c>
      <c r="N67" s="4" t="s">
        <v>12</v>
      </c>
      <c r="O67" s="67" t="s">
        <v>13</v>
      </c>
      <c r="P67" s="9" t="s">
        <v>14</v>
      </c>
      <c r="Q67" s="1"/>
      <c r="R67" s="8"/>
    </row>
    <row r="68" spans="2:18" ht="18" thickBot="1" x14ac:dyDescent="0.3">
      <c r="B68" s="34"/>
      <c r="C68" s="36" t="s">
        <v>15</v>
      </c>
      <c r="D68" s="36">
        <v>1</v>
      </c>
      <c r="E68" s="26">
        <v>0.45</v>
      </c>
      <c r="F68" s="27" t="s">
        <v>8</v>
      </c>
      <c r="G68" s="26">
        <v>0.7</v>
      </c>
      <c r="H68" s="27">
        <f t="shared" ref="H68" si="18">ROUND(E68*G68,2)</f>
        <v>0.32</v>
      </c>
      <c r="I68" s="2" t="s">
        <v>23</v>
      </c>
      <c r="J68" s="72" t="s">
        <v>58</v>
      </c>
      <c r="K68" s="64">
        <v>6</v>
      </c>
      <c r="L68" s="28">
        <f>K68-1</f>
        <v>5</v>
      </c>
      <c r="M68" s="27">
        <f>ROUND(H68*L68/100,2)</f>
        <v>0.02</v>
      </c>
      <c r="N68" s="27">
        <f t="shared" ref="N68" si="19">P68</f>
        <v>2.2999999999999998</v>
      </c>
      <c r="O68" s="29">
        <f>ROUND(H68*K68/100*2.4,3)</f>
        <v>4.5999999999999999E-2</v>
      </c>
      <c r="P68" s="69">
        <f>(E68+G68)*2</f>
        <v>2.2999999999999998</v>
      </c>
      <c r="Q68" s="1"/>
      <c r="R68" s="8"/>
    </row>
    <row r="69" spans="2:18" ht="18" thickBot="1" x14ac:dyDescent="0.3">
      <c r="B69" s="62" t="s">
        <v>10</v>
      </c>
      <c r="C69" s="13"/>
      <c r="D69" s="13"/>
      <c r="E69" s="13"/>
      <c r="F69" s="13"/>
      <c r="G69" s="13"/>
      <c r="H69" s="17">
        <f>SUM(H68:H68)</f>
        <v>0.32</v>
      </c>
      <c r="I69" s="63" t="s">
        <v>24</v>
      </c>
      <c r="J69" s="76"/>
      <c r="K69" s="13"/>
      <c r="L69" s="13"/>
      <c r="M69" s="17">
        <f>SUM(M68:M68)</f>
        <v>0.02</v>
      </c>
      <c r="N69" s="17">
        <f>SUM(N68:N68)</f>
        <v>2.2999999999999998</v>
      </c>
      <c r="O69" s="68">
        <f>SUM(O68:O68)</f>
        <v>4.5999999999999999E-2</v>
      </c>
      <c r="P69" s="17">
        <f>SUM(P68:P68)</f>
        <v>2.2999999999999998</v>
      </c>
      <c r="Q69" s="1"/>
      <c r="R69" s="8"/>
    </row>
    <row r="70" spans="2:18" x14ac:dyDescent="0.25">
      <c r="H70" s="1"/>
      <c r="I70" s="5"/>
      <c r="O70" s="1"/>
      <c r="P70" s="1"/>
      <c r="Q70" s="1"/>
      <c r="R70" s="8"/>
    </row>
    <row r="71" spans="2:18" x14ac:dyDescent="0.25">
      <c r="H71" s="1"/>
      <c r="I71" s="5"/>
      <c r="O71" s="1"/>
      <c r="P71" s="1"/>
      <c r="Q71" s="1"/>
      <c r="R71" s="8"/>
    </row>
    <row r="72" spans="2:18" ht="15.75" x14ac:dyDescent="0.25">
      <c r="B72" s="30" t="s">
        <v>0</v>
      </c>
      <c r="C72" s="84" t="s">
        <v>59</v>
      </c>
      <c r="D72" s="85"/>
      <c r="E72" s="85"/>
      <c r="F72" s="85"/>
      <c r="G72" s="86"/>
      <c r="O72" s="1"/>
      <c r="Q72" s="1"/>
      <c r="R72" s="8"/>
    </row>
    <row r="73" spans="2:18" x14ac:dyDescent="0.25">
      <c r="B73" t="s">
        <v>20</v>
      </c>
      <c r="C73" s="6"/>
      <c r="D73" s="6"/>
      <c r="O73" s="1"/>
      <c r="Q73" s="1"/>
      <c r="R73" s="8"/>
    </row>
    <row r="74" spans="2:18" x14ac:dyDescent="0.25">
      <c r="C74" s="6"/>
      <c r="D74" s="6"/>
      <c r="E74" s="87" t="s">
        <v>21</v>
      </c>
      <c r="F74" s="87"/>
      <c r="G74" s="87"/>
      <c r="H74" s="87"/>
      <c r="I74" s="87"/>
      <c r="J74" s="87"/>
      <c r="K74" s="89" t="s">
        <v>22</v>
      </c>
      <c r="L74" s="89"/>
      <c r="M74" s="89"/>
      <c r="N74" s="89"/>
      <c r="O74" s="89"/>
      <c r="P74" s="89"/>
      <c r="Q74" s="1"/>
      <c r="R74" s="8"/>
    </row>
    <row r="75" spans="2:18" ht="15.75" thickBot="1" x14ac:dyDescent="0.3"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1"/>
      <c r="R75" s="8"/>
    </row>
    <row r="76" spans="2:18" ht="61.5" customHeight="1" thickBot="1" x14ac:dyDescent="0.3">
      <c r="B76" s="23" t="s">
        <v>1</v>
      </c>
      <c r="C76" s="78" t="s">
        <v>2</v>
      </c>
      <c r="D76" s="78" t="s">
        <v>3</v>
      </c>
      <c r="E76" s="90" t="s">
        <v>4</v>
      </c>
      <c r="F76" s="90"/>
      <c r="G76" s="90"/>
      <c r="H76" s="24" t="s">
        <v>5</v>
      </c>
      <c r="I76" s="24" t="s">
        <v>6</v>
      </c>
      <c r="J76" s="25" t="s">
        <v>7</v>
      </c>
      <c r="K76" s="7" t="s">
        <v>35</v>
      </c>
      <c r="L76" s="78" t="s">
        <v>34</v>
      </c>
      <c r="M76" s="3" t="s">
        <v>11</v>
      </c>
      <c r="N76" s="4" t="s">
        <v>12</v>
      </c>
      <c r="O76" s="67" t="s">
        <v>13</v>
      </c>
      <c r="P76" s="9" t="s">
        <v>14</v>
      </c>
      <c r="Q76" s="1"/>
      <c r="R76" s="8"/>
    </row>
    <row r="77" spans="2:18" ht="17.25" x14ac:dyDescent="0.25">
      <c r="B77" s="34"/>
      <c r="C77" s="36" t="s">
        <v>15</v>
      </c>
      <c r="D77" s="36">
        <v>1</v>
      </c>
      <c r="E77" s="26">
        <v>0.8</v>
      </c>
      <c r="F77" s="27" t="s">
        <v>8</v>
      </c>
      <c r="G77" s="26">
        <v>0.8</v>
      </c>
      <c r="H77" s="27">
        <f t="shared" ref="H77:H78" si="20">ROUND(E77*G77,2)</f>
        <v>0.64</v>
      </c>
      <c r="I77" s="2" t="s">
        <v>23</v>
      </c>
      <c r="J77" s="72" t="s">
        <v>60</v>
      </c>
      <c r="K77" s="64">
        <v>6</v>
      </c>
      <c r="L77" s="28">
        <f>K77-1</f>
        <v>5</v>
      </c>
      <c r="M77" s="27">
        <f>ROUND(H77*L77/100,2)</f>
        <v>0.03</v>
      </c>
      <c r="N77" s="27">
        <f t="shared" ref="N77:N78" si="21">P77</f>
        <v>3.2</v>
      </c>
      <c r="O77" s="29">
        <f>ROUND(H77*K77/100*2.4,3)</f>
        <v>9.1999999999999998E-2</v>
      </c>
      <c r="P77" s="69">
        <f>(E77+G77)*2</f>
        <v>3.2</v>
      </c>
      <c r="Q77" s="1"/>
      <c r="R77" s="8"/>
    </row>
    <row r="78" spans="2:18" ht="18" thickBot="1" x14ac:dyDescent="0.3">
      <c r="B78" s="37"/>
      <c r="C78" s="31" t="s">
        <v>16</v>
      </c>
      <c r="D78" s="31">
        <v>1</v>
      </c>
      <c r="E78" s="11">
        <v>1</v>
      </c>
      <c r="F78" s="12" t="s">
        <v>8</v>
      </c>
      <c r="G78" s="11">
        <v>0.5</v>
      </c>
      <c r="H78" s="12">
        <f t="shared" si="20"/>
        <v>0.5</v>
      </c>
      <c r="I78" s="2" t="s">
        <v>23</v>
      </c>
      <c r="J78" s="73" t="s">
        <v>61</v>
      </c>
      <c r="K78" s="65">
        <v>6</v>
      </c>
      <c r="L78" s="15">
        <f>K78-1</f>
        <v>5</v>
      </c>
      <c r="M78" s="39">
        <f>ROUND(H78*L78/100,2)</f>
        <v>0.03</v>
      </c>
      <c r="N78" s="12">
        <f t="shared" si="21"/>
        <v>3</v>
      </c>
      <c r="O78" s="16">
        <f>ROUND(H78*K78/100*2.4,3)</f>
        <v>7.1999999999999995E-2</v>
      </c>
      <c r="P78" s="70">
        <f>(E78+G78)*2</f>
        <v>3</v>
      </c>
      <c r="Q78" s="1"/>
      <c r="R78" s="8"/>
    </row>
    <row r="79" spans="2:18" ht="18" thickBot="1" x14ac:dyDescent="0.3">
      <c r="B79" s="62" t="s">
        <v>10</v>
      </c>
      <c r="C79" s="13"/>
      <c r="D79" s="13"/>
      <c r="E79" s="13"/>
      <c r="F79" s="13"/>
      <c r="G79" s="13"/>
      <c r="H79" s="17">
        <f>SUM(H77:H78)</f>
        <v>1.1400000000000001</v>
      </c>
      <c r="I79" s="63" t="s">
        <v>24</v>
      </c>
      <c r="J79" s="76"/>
      <c r="K79" s="13"/>
      <c r="L79" s="13"/>
      <c r="M79" s="17">
        <f>SUM(M77:M78)</f>
        <v>0.06</v>
      </c>
      <c r="N79" s="17">
        <f>SUM(N77:N78)</f>
        <v>6.2</v>
      </c>
      <c r="O79" s="68">
        <f>SUM(O77:O78)</f>
        <v>0.16399999999999998</v>
      </c>
      <c r="P79" s="17">
        <f>SUM(P77:P78)</f>
        <v>6.2</v>
      </c>
      <c r="Q79" s="1"/>
      <c r="R79" s="8"/>
    </row>
    <row r="80" spans="2:18" x14ac:dyDescent="0.25">
      <c r="H80" s="1"/>
      <c r="I80" s="5"/>
      <c r="O80" s="1"/>
      <c r="P80" s="1"/>
      <c r="Q80" s="1"/>
      <c r="R80" s="8"/>
    </row>
    <row r="81" spans="2:18" x14ac:dyDescent="0.25">
      <c r="H81" s="1"/>
      <c r="I81" s="5"/>
      <c r="O81" s="1"/>
      <c r="P81" s="1"/>
      <c r="Q81" s="1"/>
      <c r="R81" s="8"/>
    </row>
    <row r="82" spans="2:18" ht="15.75" x14ac:dyDescent="0.25">
      <c r="B82" s="30" t="s">
        <v>0</v>
      </c>
      <c r="C82" s="84" t="s">
        <v>62</v>
      </c>
      <c r="D82" s="85"/>
      <c r="E82" s="85"/>
      <c r="F82" s="85"/>
      <c r="G82" s="86"/>
      <c r="O82" s="1"/>
      <c r="Q82" s="1"/>
      <c r="R82" s="8"/>
    </row>
    <row r="83" spans="2:18" x14ac:dyDescent="0.25">
      <c r="B83" t="s">
        <v>20</v>
      </c>
      <c r="C83" s="6"/>
      <c r="D83" s="6"/>
      <c r="O83" s="1"/>
      <c r="Q83" s="1"/>
      <c r="R83" s="8"/>
    </row>
    <row r="84" spans="2:18" x14ac:dyDescent="0.25">
      <c r="C84" s="6"/>
      <c r="D84" s="6"/>
      <c r="E84" s="87" t="s">
        <v>21</v>
      </c>
      <c r="F84" s="87"/>
      <c r="G84" s="87"/>
      <c r="H84" s="87"/>
      <c r="I84" s="87"/>
      <c r="J84" s="87"/>
      <c r="K84" s="89" t="s">
        <v>22</v>
      </c>
      <c r="L84" s="89"/>
      <c r="M84" s="89"/>
      <c r="N84" s="89"/>
      <c r="O84" s="89"/>
      <c r="P84" s="89"/>
      <c r="Q84" s="1"/>
      <c r="R84" s="8"/>
    </row>
    <row r="85" spans="2:18" ht="15.75" thickBot="1" x14ac:dyDescent="0.3"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1"/>
      <c r="R85" s="8"/>
    </row>
    <row r="86" spans="2:18" ht="61.5" customHeight="1" thickBot="1" x14ac:dyDescent="0.3">
      <c r="B86" s="23" t="s">
        <v>1</v>
      </c>
      <c r="C86" s="78" t="s">
        <v>2</v>
      </c>
      <c r="D86" s="78" t="s">
        <v>3</v>
      </c>
      <c r="E86" s="90" t="s">
        <v>4</v>
      </c>
      <c r="F86" s="90"/>
      <c r="G86" s="90"/>
      <c r="H86" s="24" t="s">
        <v>5</v>
      </c>
      <c r="I86" s="24" t="s">
        <v>6</v>
      </c>
      <c r="J86" s="25" t="s">
        <v>7</v>
      </c>
      <c r="K86" s="7" t="s">
        <v>35</v>
      </c>
      <c r="L86" s="78" t="s">
        <v>34</v>
      </c>
      <c r="M86" s="3" t="s">
        <v>11</v>
      </c>
      <c r="N86" s="4" t="s">
        <v>12</v>
      </c>
      <c r="O86" s="67" t="s">
        <v>13</v>
      </c>
      <c r="P86" s="9" t="s">
        <v>14</v>
      </c>
      <c r="Q86" s="1"/>
      <c r="R86" s="8"/>
    </row>
    <row r="87" spans="2:18" ht="17.25" x14ac:dyDescent="0.25">
      <c r="B87" s="34"/>
      <c r="C87" s="36" t="s">
        <v>15</v>
      </c>
      <c r="D87" s="36">
        <v>1</v>
      </c>
      <c r="E87" s="26">
        <v>0.3</v>
      </c>
      <c r="F87" s="27" t="s">
        <v>8</v>
      </c>
      <c r="G87" s="26">
        <v>1.85</v>
      </c>
      <c r="H87" s="27">
        <f t="shared" ref="H87:H88" si="22">ROUND(E87*G87,2)</f>
        <v>0.56000000000000005</v>
      </c>
      <c r="I87" s="2" t="s">
        <v>23</v>
      </c>
      <c r="J87" s="72" t="s">
        <v>63</v>
      </c>
      <c r="K87" s="64">
        <v>6</v>
      </c>
      <c r="L87" s="28">
        <f>K87-1</f>
        <v>5</v>
      </c>
      <c r="M87" s="27">
        <f>ROUND(H87*L87/100,2)</f>
        <v>0.03</v>
      </c>
      <c r="N87" s="27">
        <f t="shared" ref="N87:N88" si="23">P87</f>
        <v>4.3</v>
      </c>
      <c r="O87" s="29">
        <f>ROUND(H87*K87/100*2.4,3)</f>
        <v>8.1000000000000003E-2</v>
      </c>
      <c r="P87" s="69">
        <f>(E87+G87)*2</f>
        <v>4.3</v>
      </c>
      <c r="Q87" s="1"/>
      <c r="R87" s="8"/>
    </row>
    <row r="88" spans="2:18" ht="18" thickBot="1" x14ac:dyDescent="0.3">
      <c r="B88" s="37"/>
      <c r="C88" s="31" t="s">
        <v>16</v>
      </c>
      <c r="D88" s="31">
        <v>1</v>
      </c>
      <c r="E88" s="11">
        <v>3.15</v>
      </c>
      <c r="F88" s="12" t="s">
        <v>8</v>
      </c>
      <c r="G88" s="11">
        <v>4</v>
      </c>
      <c r="H88" s="12">
        <f t="shared" si="22"/>
        <v>12.6</v>
      </c>
      <c r="I88" s="2" t="s">
        <v>23</v>
      </c>
      <c r="J88" s="73" t="s">
        <v>63</v>
      </c>
      <c r="K88" s="65">
        <v>6</v>
      </c>
      <c r="L88" s="15">
        <f>K88-1</f>
        <v>5</v>
      </c>
      <c r="M88" s="39">
        <f>ROUND(H88*L88/100,2)</f>
        <v>0.63</v>
      </c>
      <c r="N88" s="12">
        <f t="shared" si="23"/>
        <v>14.3</v>
      </c>
      <c r="O88" s="16">
        <f>ROUND(H88*K88/100*2.4,3)</f>
        <v>1.8140000000000001</v>
      </c>
      <c r="P88" s="70">
        <f>(E88+G88)*2</f>
        <v>14.3</v>
      </c>
      <c r="Q88" s="1"/>
      <c r="R88" s="8"/>
    </row>
    <row r="89" spans="2:18" ht="18" thickBot="1" x14ac:dyDescent="0.3">
      <c r="B89" s="62" t="s">
        <v>10</v>
      </c>
      <c r="C89" s="13"/>
      <c r="D89" s="13"/>
      <c r="E89" s="13"/>
      <c r="F89" s="13"/>
      <c r="G89" s="13"/>
      <c r="H89" s="17">
        <f>SUM(H87:H88)</f>
        <v>13.16</v>
      </c>
      <c r="I89" s="63" t="s">
        <v>24</v>
      </c>
      <c r="J89" s="76"/>
      <c r="K89" s="13"/>
      <c r="L89" s="13"/>
      <c r="M89" s="17">
        <f>SUM(M87:M88)</f>
        <v>0.66</v>
      </c>
      <c r="N89" s="17">
        <f>SUM(N87:N88)</f>
        <v>18.600000000000001</v>
      </c>
      <c r="O89" s="68">
        <f>SUM(O87:O88)</f>
        <v>1.895</v>
      </c>
      <c r="P89" s="17">
        <f>SUM(P87:P88)</f>
        <v>18.600000000000001</v>
      </c>
      <c r="Q89" s="1"/>
      <c r="R89" s="8"/>
    </row>
    <row r="90" spans="2:18" x14ac:dyDescent="0.25">
      <c r="H90" s="1"/>
      <c r="I90" s="5"/>
      <c r="O90" s="1"/>
      <c r="P90" s="1"/>
      <c r="Q90" s="1"/>
      <c r="R90" s="8"/>
    </row>
    <row r="91" spans="2:18" x14ac:dyDescent="0.25">
      <c r="H91" s="1"/>
      <c r="I91" s="5"/>
      <c r="O91" s="1"/>
      <c r="P91" s="1"/>
      <c r="Q91" s="1"/>
      <c r="R91" s="8"/>
    </row>
    <row r="92" spans="2:18" ht="15.75" x14ac:dyDescent="0.25">
      <c r="B92" s="30" t="s">
        <v>0</v>
      </c>
      <c r="C92" s="84" t="s">
        <v>64</v>
      </c>
      <c r="D92" s="85"/>
      <c r="E92" s="85"/>
      <c r="F92" s="85"/>
      <c r="G92" s="86"/>
      <c r="O92" s="1"/>
      <c r="Q92" s="1"/>
      <c r="R92" s="8"/>
    </row>
    <row r="93" spans="2:18" x14ac:dyDescent="0.25">
      <c r="B93" t="s">
        <v>20</v>
      </c>
      <c r="C93" s="6"/>
      <c r="D93" s="6"/>
      <c r="O93" s="1"/>
      <c r="Q93" s="1"/>
      <c r="R93" s="8"/>
    </row>
    <row r="94" spans="2:18" x14ac:dyDescent="0.25">
      <c r="C94" s="6"/>
      <c r="D94" s="6"/>
      <c r="E94" s="87" t="s">
        <v>21</v>
      </c>
      <c r="F94" s="87"/>
      <c r="G94" s="87"/>
      <c r="H94" s="87"/>
      <c r="I94" s="87"/>
      <c r="J94" s="87"/>
      <c r="K94" s="89" t="s">
        <v>22</v>
      </c>
      <c r="L94" s="89"/>
      <c r="M94" s="89"/>
      <c r="N94" s="89"/>
      <c r="O94" s="89"/>
      <c r="P94" s="89"/>
      <c r="Q94" s="1"/>
      <c r="R94" s="8"/>
    </row>
    <row r="95" spans="2:18" ht="15.75" thickBot="1" x14ac:dyDescent="0.3"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1"/>
      <c r="R95" s="8"/>
    </row>
    <row r="96" spans="2:18" ht="61.5" customHeight="1" thickBot="1" x14ac:dyDescent="0.3">
      <c r="B96" s="23" t="s">
        <v>1</v>
      </c>
      <c r="C96" s="78" t="s">
        <v>2</v>
      </c>
      <c r="D96" s="78" t="s">
        <v>3</v>
      </c>
      <c r="E96" s="90" t="s">
        <v>4</v>
      </c>
      <c r="F96" s="90"/>
      <c r="G96" s="90"/>
      <c r="H96" s="24" t="s">
        <v>5</v>
      </c>
      <c r="I96" s="24" t="s">
        <v>6</v>
      </c>
      <c r="J96" s="25" t="s">
        <v>7</v>
      </c>
      <c r="K96" s="7" t="s">
        <v>35</v>
      </c>
      <c r="L96" s="78" t="s">
        <v>34</v>
      </c>
      <c r="M96" s="3" t="s">
        <v>11</v>
      </c>
      <c r="N96" s="4" t="s">
        <v>12</v>
      </c>
      <c r="O96" s="67" t="s">
        <v>13</v>
      </c>
      <c r="P96" s="9" t="s">
        <v>14</v>
      </c>
      <c r="Q96" s="1"/>
      <c r="R96" s="8"/>
    </row>
    <row r="97" spans="2:18" ht="17.25" x14ac:dyDescent="0.25">
      <c r="B97" s="34"/>
      <c r="C97" s="36" t="s">
        <v>15</v>
      </c>
      <c r="D97" s="36">
        <v>1</v>
      </c>
      <c r="E97" s="26">
        <v>1.25</v>
      </c>
      <c r="F97" s="27" t="s">
        <v>8</v>
      </c>
      <c r="G97" s="26">
        <v>2.6</v>
      </c>
      <c r="H97" s="27">
        <f t="shared" ref="H97:H98" si="24">ROUND(E97*G97,2)</f>
        <v>3.25</v>
      </c>
      <c r="I97" s="2" t="s">
        <v>23</v>
      </c>
      <c r="J97" s="72" t="s">
        <v>65</v>
      </c>
      <c r="K97" s="64">
        <v>6</v>
      </c>
      <c r="L97" s="28">
        <f>K97-1</f>
        <v>5</v>
      </c>
      <c r="M97" s="27">
        <f>ROUND(H97*L97/100,2)</f>
        <v>0.16</v>
      </c>
      <c r="N97" s="27">
        <f t="shared" ref="N97:N98" si="25">P97</f>
        <v>7.7</v>
      </c>
      <c r="O97" s="29">
        <f>ROUND(H97*K97/100*2.4,3)</f>
        <v>0.46800000000000003</v>
      </c>
      <c r="P97" s="69">
        <f>(E97+G97)*2</f>
        <v>7.7</v>
      </c>
      <c r="Q97" s="1"/>
      <c r="R97" s="8"/>
    </row>
    <row r="98" spans="2:18" ht="18" thickBot="1" x14ac:dyDescent="0.3">
      <c r="B98" s="37"/>
      <c r="C98" s="31" t="s">
        <v>16</v>
      </c>
      <c r="D98" s="31">
        <v>1</v>
      </c>
      <c r="E98" s="11">
        <v>0.7</v>
      </c>
      <c r="F98" s="12" t="s">
        <v>8</v>
      </c>
      <c r="G98" s="11">
        <v>0.7</v>
      </c>
      <c r="H98" s="12">
        <f t="shared" si="24"/>
        <v>0.49</v>
      </c>
      <c r="I98" s="2" t="s">
        <v>23</v>
      </c>
      <c r="J98" s="73" t="s">
        <v>66</v>
      </c>
      <c r="K98" s="65">
        <v>6</v>
      </c>
      <c r="L98" s="15">
        <f>K98-1</f>
        <v>5</v>
      </c>
      <c r="M98" s="39">
        <f>ROUND(H98*L98/100,2)</f>
        <v>0.02</v>
      </c>
      <c r="N98" s="12">
        <f t="shared" si="25"/>
        <v>2.8</v>
      </c>
      <c r="O98" s="16">
        <f>ROUND(H98*K98/100*2.4,3)</f>
        <v>7.0999999999999994E-2</v>
      </c>
      <c r="P98" s="70">
        <f>(E98+G98)*2</f>
        <v>2.8</v>
      </c>
      <c r="Q98" s="1"/>
      <c r="R98" s="8"/>
    </row>
    <row r="99" spans="2:18" ht="18" thickBot="1" x14ac:dyDescent="0.3">
      <c r="B99" s="62" t="s">
        <v>10</v>
      </c>
      <c r="C99" s="13"/>
      <c r="D99" s="13"/>
      <c r="E99" s="13"/>
      <c r="F99" s="13"/>
      <c r="G99" s="13"/>
      <c r="H99" s="17">
        <f>SUM(H97:H98)</f>
        <v>3.74</v>
      </c>
      <c r="I99" s="63" t="s">
        <v>24</v>
      </c>
      <c r="J99" s="76"/>
      <c r="K99" s="13"/>
      <c r="L99" s="13"/>
      <c r="M99" s="17">
        <f>SUM(M97:M98)</f>
        <v>0.18</v>
      </c>
      <c r="N99" s="17">
        <f>SUM(N97:N98)</f>
        <v>10.5</v>
      </c>
      <c r="O99" s="68">
        <f>SUM(O97:O98)</f>
        <v>0.53900000000000003</v>
      </c>
      <c r="P99" s="17">
        <f>SUM(P97:P98)</f>
        <v>10.5</v>
      </c>
      <c r="Q99" s="1"/>
      <c r="R99" s="8"/>
    </row>
    <row r="100" spans="2:18" x14ac:dyDescent="0.25">
      <c r="H100" s="1"/>
      <c r="I100" s="5"/>
      <c r="O100" s="1"/>
      <c r="P100" s="1"/>
      <c r="Q100" s="1"/>
      <c r="R100" s="8"/>
    </row>
    <row r="101" spans="2:18" x14ac:dyDescent="0.25">
      <c r="H101" s="1"/>
      <c r="I101" s="5"/>
      <c r="O101" s="1"/>
      <c r="P101" s="1"/>
      <c r="Q101" s="1"/>
      <c r="R101" s="8"/>
    </row>
    <row r="102" spans="2:18" ht="15.75" x14ac:dyDescent="0.25">
      <c r="B102" s="30" t="s">
        <v>0</v>
      </c>
      <c r="C102" s="84" t="s">
        <v>67</v>
      </c>
      <c r="D102" s="85"/>
      <c r="E102" s="85"/>
      <c r="F102" s="85"/>
      <c r="G102" s="86"/>
      <c r="O102" s="1"/>
      <c r="Q102" s="1"/>
      <c r="R102" s="8"/>
    </row>
    <row r="103" spans="2:18" x14ac:dyDescent="0.25">
      <c r="B103" t="s">
        <v>20</v>
      </c>
      <c r="C103" s="6"/>
      <c r="D103" s="6"/>
      <c r="O103" s="1"/>
      <c r="Q103" s="1"/>
      <c r="R103" s="8"/>
    </row>
    <row r="104" spans="2:18" x14ac:dyDescent="0.25">
      <c r="C104" s="6"/>
      <c r="D104" s="6"/>
      <c r="E104" s="87" t="s">
        <v>21</v>
      </c>
      <c r="F104" s="87"/>
      <c r="G104" s="87"/>
      <c r="H104" s="87"/>
      <c r="I104" s="87"/>
      <c r="J104" s="87"/>
      <c r="K104" s="89" t="s">
        <v>22</v>
      </c>
      <c r="L104" s="89"/>
      <c r="M104" s="89"/>
      <c r="N104" s="89"/>
      <c r="O104" s="89"/>
      <c r="P104" s="89"/>
      <c r="Q104" s="1"/>
      <c r="R104" s="8"/>
    </row>
    <row r="105" spans="2:18" ht="15.75" thickBot="1" x14ac:dyDescent="0.3"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1"/>
      <c r="R105" s="8"/>
    </row>
    <row r="106" spans="2:18" ht="61.5" customHeight="1" thickBot="1" x14ac:dyDescent="0.3">
      <c r="B106" s="23" t="s">
        <v>1</v>
      </c>
      <c r="C106" s="78" t="s">
        <v>2</v>
      </c>
      <c r="D106" s="78" t="s">
        <v>3</v>
      </c>
      <c r="E106" s="90" t="s">
        <v>4</v>
      </c>
      <c r="F106" s="90"/>
      <c r="G106" s="90"/>
      <c r="H106" s="24" t="s">
        <v>5</v>
      </c>
      <c r="I106" s="24" t="s">
        <v>6</v>
      </c>
      <c r="J106" s="25" t="s">
        <v>7</v>
      </c>
      <c r="K106" s="7" t="s">
        <v>35</v>
      </c>
      <c r="L106" s="78" t="s">
        <v>34</v>
      </c>
      <c r="M106" s="3" t="s">
        <v>11</v>
      </c>
      <c r="N106" s="4" t="s">
        <v>12</v>
      </c>
      <c r="O106" s="67" t="s">
        <v>13</v>
      </c>
      <c r="P106" s="9" t="s">
        <v>14</v>
      </c>
      <c r="Q106" s="1"/>
      <c r="R106" s="8"/>
    </row>
    <row r="107" spans="2:18" ht="18" thickBot="1" x14ac:dyDescent="0.3">
      <c r="B107" s="34"/>
      <c r="C107" s="36" t="s">
        <v>15</v>
      </c>
      <c r="D107" s="36">
        <v>1</v>
      </c>
      <c r="E107" s="26">
        <v>0.95</v>
      </c>
      <c r="F107" s="27" t="s">
        <v>8</v>
      </c>
      <c r="G107" s="26">
        <v>1.6</v>
      </c>
      <c r="H107" s="27">
        <f t="shared" ref="H107" si="26">ROUND(E107*G107,2)</f>
        <v>1.52</v>
      </c>
      <c r="I107" s="2" t="s">
        <v>23</v>
      </c>
      <c r="J107" s="72" t="s">
        <v>68</v>
      </c>
      <c r="K107" s="64">
        <v>6</v>
      </c>
      <c r="L107" s="28">
        <f>K107-1</f>
        <v>5</v>
      </c>
      <c r="M107" s="27">
        <f>ROUND(H107*L107/100,2)</f>
        <v>0.08</v>
      </c>
      <c r="N107" s="27">
        <f t="shared" ref="N107" si="27">P107</f>
        <v>5.0999999999999996</v>
      </c>
      <c r="O107" s="29">
        <f>ROUND(H107*K107/100*2.4,3)</f>
        <v>0.219</v>
      </c>
      <c r="P107" s="69">
        <f>(E107+G107)*2</f>
        <v>5.0999999999999996</v>
      </c>
      <c r="Q107" s="1"/>
      <c r="R107" s="8"/>
    </row>
    <row r="108" spans="2:18" ht="18" thickBot="1" x14ac:dyDescent="0.3">
      <c r="B108" s="62" t="s">
        <v>10</v>
      </c>
      <c r="C108" s="13"/>
      <c r="D108" s="13"/>
      <c r="E108" s="13"/>
      <c r="F108" s="13"/>
      <c r="G108" s="13"/>
      <c r="H108" s="17">
        <f>SUM(H107:H107)</f>
        <v>1.52</v>
      </c>
      <c r="I108" s="63" t="s">
        <v>24</v>
      </c>
      <c r="J108" s="76"/>
      <c r="K108" s="13"/>
      <c r="L108" s="13"/>
      <c r="M108" s="17">
        <f>SUM(M107:M107)</f>
        <v>0.08</v>
      </c>
      <c r="N108" s="17">
        <f>SUM(N107:N107)</f>
        <v>5.0999999999999996</v>
      </c>
      <c r="O108" s="68">
        <f>SUM(O107:O107)</f>
        <v>0.219</v>
      </c>
      <c r="P108" s="17">
        <f>SUM(P107:P107)</f>
        <v>5.0999999999999996</v>
      </c>
      <c r="Q108" s="1"/>
      <c r="R108" s="8"/>
    </row>
    <row r="109" spans="2:18" x14ac:dyDescent="0.25">
      <c r="H109" s="1"/>
      <c r="I109" s="5"/>
      <c r="O109" s="1"/>
      <c r="P109" s="1"/>
      <c r="Q109" s="1"/>
      <c r="R109" s="8"/>
    </row>
    <row r="110" spans="2:18" x14ac:dyDescent="0.25">
      <c r="H110" s="1"/>
      <c r="I110" s="5"/>
      <c r="O110" s="1"/>
      <c r="P110" s="1"/>
      <c r="Q110" s="1"/>
      <c r="R110" s="8"/>
    </row>
    <row r="111" spans="2:18" ht="15.75" x14ac:dyDescent="0.25">
      <c r="B111" s="30" t="s">
        <v>0</v>
      </c>
      <c r="C111" s="84" t="s">
        <v>69</v>
      </c>
      <c r="D111" s="85"/>
      <c r="E111" s="85"/>
      <c r="F111" s="85"/>
      <c r="G111" s="86"/>
      <c r="O111" s="1"/>
      <c r="Q111" s="1"/>
      <c r="R111" s="8"/>
    </row>
    <row r="112" spans="2:18" x14ac:dyDescent="0.25">
      <c r="B112" t="s">
        <v>20</v>
      </c>
      <c r="C112" s="6"/>
      <c r="D112" s="6"/>
      <c r="O112" s="1"/>
      <c r="Q112" s="1"/>
      <c r="R112" s="8"/>
    </row>
    <row r="113" spans="2:18" x14ac:dyDescent="0.25">
      <c r="C113" s="6"/>
      <c r="D113" s="6"/>
      <c r="E113" s="87" t="s">
        <v>21</v>
      </c>
      <c r="F113" s="87"/>
      <c r="G113" s="87"/>
      <c r="H113" s="87"/>
      <c r="I113" s="87"/>
      <c r="J113" s="87"/>
      <c r="K113" s="89" t="s">
        <v>22</v>
      </c>
      <c r="L113" s="89"/>
      <c r="M113" s="89"/>
      <c r="N113" s="89"/>
      <c r="O113" s="89"/>
      <c r="P113" s="89"/>
      <c r="Q113" s="1"/>
      <c r="R113" s="8"/>
    </row>
    <row r="114" spans="2:18" ht="15.75" thickBot="1" x14ac:dyDescent="0.3"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1"/>
      <c r="R114" s="8"/>
    </row>
    <row r="115" spans="2:18" ht="61.5" customHeight="1" thickBot="1" x14ac:dyDescent="0.3">
      <c r="B115" s="23" t="s">
        <v>1</v>
      </c>
      <c r="C115" s="78" t="s">
        <v>2</v>
      </c>
      <c r="D115" s="78" t="s">
        <v>3</v>
      </c>
      <c r="E115" s="90" t="s">
        <v>4</v>
      </c>
      <c r="F115" s="90"/>
      <c r="G115" s="90"/>
      <c r="H115" s="24" t="s">
        <v>5</v>
      </c>
      <c r="I115" s="24" t="s">
        <v>6</v>
      </c>
      <c r="J115" s="25" t="s">
        <v>7</v>
      </c>
      <c r="K115" s="7" t="s">
        <v>35</v>
      </c>
      <c r="L115" s="78" t="s">
        <v>34</v>
      </c>
      <c r="M115" s="3" t="s">
        <v>11</v>
      </c>
      <c r="N115" s="4" t="s">
        <v>12</v>
      </c>
      <c r="O115" s="67" t="s">
        <v>13</v>
      </c>
      <c r="P115" s="9" t="s">
        <v>14</v>
      </c>
      <c r="Q115" s="1"/>
      <c r="R115" s="8"/>
    </row>
    <row r="116" spans="2:18" ht="18" thickBot="1" x14ac:dyDescent="0.3">
      <c r="B116" s="34"/>
      <c r="C116" s="36" t="s">
        <v>15</v>
      </c>
      <c r="D116" s="36">
        <v>1</v>
      </c>
      <c r="E116" s="26">
        <v>0.4</v>
      </c>
      <c r="F116" s="27" t="s">
        <v>8</v>
      </c>
      <c r="G116" s="26">
        <v>1.1000000000000001</v>
      </c>
      <c r="H116" s="27">
        <f t="shared" ref="H116" si="28">ROUND(E116*G116,2)</f>
        <v>0.44</v>
      </c>
      <c r="I116" s="2" t="s">
        <v>23</v>
      </c>
      <c r="J116" s="72" t="s">
        <v>70</v>
      </c>
      <c r="K116" s="64">
        <v>6</v>
      </c>
      <c r="L116" s="28">
        <f>K116-1</f>
        <v>5</v>
      </c>
      <c r="M116" s="27">
        <f>ROUND(H116*L116/100,2)</f>
        <v>0.02</v>
      </c>
      <c r="N116" s="27">
        <f t="shared" ref="N116" si="29">P116</f>
        <v>3</v>
      </c>
      <c r="O116" s="29">
        <f>ROUND(H116*K116/100*2.4,3)</f>
        <v>6.3E-2</v>
      </c>
      <c r="P116" s="69">
        <f>(E116+G116)*2</f>
        <v>3</v>
      </c>
      <c r="Q116" s="1"/>
      <c r="R116" s="8"/>
    </row>
    <row r="117" spans="2:18" ht="18" thickBot="1" x14ac:dyDescent="0.3">
      <c r="B117" s="62" t="s">
        <v>10</v>
      </c>
      <c r="C117" s="13"/>
      <c r="D117" s="13"/>
      <c r="E117" s="13"/>
      <c r="F117" s="13"/>
      <c r="G117" s="13"/>
      <c r="H117" s="17">
        <f>SUM(H116:H116)</f>
        <v>0.44</v>
      </c>
      <c r="I117" s="63" t="s">
        <v>24</v>
      </c>
      <c r="J117" s="76"/>
      <c r="K117" s="13"/>
      <c r="L117" s="13"/>
      <c r="M117" s="17">
        <f>SUM(M116:M116)</f>
        <v>0.02</v>
      </c>
      <c r="N117" s="17">
        <f>SUM(N116:N116)</f>
        <v>3</v>
      </c>
      <c r="O117" s="68">
        <f>SUM(O116:O116)</f>
        <v>6.3E-2</v>
      </c>
      <c r="P117" s="17">
        <f>SUM(P116:P116)</f>
        <v>3</v>
      </c>
      <c r="Q117" s="1"/>
      <c r="R117" s="8"/>
    </row>
    <row r="118" spans="2:18" x14ac:dyDescent="0.25">
      <c r="H118" s="1"/>
      <c r="I118" s="5"/>
      <c r="O118" s="1"/>
      <c r="P118" s="1"/>
      <c r="Q118" s="1"/>
      <c r="R118" s="8"/>
    </row>
    <row r="119" spans="2:18" x14ac:dyDescent="0.25">
      <c r="H119" s="1"/>
      <c r="I119" s="5"/>
      <c r="O119" s="1"/>
      <c r="P119" s="1"/>
      <c r="Q119" s="1"/>
      <c r="R119" s="8"/>
    </row>
    <row r="120" spans="2:18" ht="15.75" x14ac:dyDescent="0.25">
      <c r="B120" s="30" t="s">
        <v>0</v>
      </c>
      <c r="C120" s="84" t="s">
        <v>71</v>
      </c>
      <c r="D120" s="85"/>
      <c r="E120" s="85"/>
      <c r="F120" s="85"/>
      <c r="G120" s="86"/>
      <c r="O120" s="1"/>
      <c r="Q120" s="1"/>
      <c r="R120" s="8"/>
    </row>
    <row r="121" spans="2:18" x14ac:dyDescent="0.25">
      <c r="B121" t="s">
        <v>20</v>
      </c>
      <c r="C121" s="6"/>
      <c r="D121" s="6"/>
      <c r="O121" s="1"/>
      <c r="Q121" s="1"/>
      <c r="R121" s="8"/>
    </row>
    <row r="122" spans="2:18" x14ac:dyDescent="0.25">
      <c r="C122" s="6"/>
      <c r="D122" s="6"/>
      <c r="E122" s="87" t="s">
        <v>21</v>
      </c>
      <c r="F122" s="87"/>
      <c r="G122" s="87"/>
      <c r="H122" s="87"/>
      <c r="I122" s="87"/>
      <c r="J122" s="87"/>
      <c r="K122" s="89" t="s">
        <v>22</v>
      </c>
      <c r="L122" s="89"/>
      <c r="M122" s="89"/>
      <c r="N122" s="89"/>
      <c r="O122" s="89"/>
      <c r="P122" s="89"/>
      <c r="Q122" s="1"/>
      <c r="R122" s="8"/>
    </row>
    <row r="123" spans="2:18" ht="15.75" thickBot="1" x14ac:dyDescent="0.3"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1"/>
      <c r="R123" s="8"/>
    </row>
    <row r="124" spans="2:18" ht="61.5" customHeight="1" thickBot="1" x14ac:dyDescent="0.3">
      <c r="B124" s="23" t="s">
        <v>1</v>
      </c>
      <c r="C124" s="78" t="s">
        <v>2</v>
      </c>
      <c r="D124" s="78" t="s">
        <v>3</v>
      </c>
      <c r="E124" s="90" t="s">
        <v>4</v>
      </c>
      <c r="F124" s="90"/>
      <c r="G124" s="90"/>
      <c r="H124" s="24" t="s">
        <v>5</v>
      </c>
      <c r="I124" s="24" t="s">
        <v>6</v>
      </c>
      <c r="J124" s="25" t="s">
        <v>7</v>
      </c>
      <c r="K124" s="7" t="s">
        <v>35</v>
      </c>
      <c r="L124" s="78" t="s">
        <v>34</v>
      </c>
      <c r="M124" s="3" t="s">
        <v>11</v>
      </c>
      <c r="N124" s="4" t="s">
        <v>12</v>
      </c>
      <c r="O124" s="67" t="s">
        <v>13</v>
      </c>
      <c r="P124" s="9" t="s">
        <v>14</v>
      </c>
      <c r="Q124" s="1"/>
      <c r="R124" s="8"/>
    </row>
    <row r="125" spans="2:18" ht="18" thickBot="1" x14ac:dyDescent="0.3">
      <c r="B125" s="34"/>
      <c r="C125" s="36" t="s">
        <v>15</v>
      </c>
      <c r="D125" s="36">
        <v>1</v>
      </c>
      <c r="E125" s="26">
        <v>1.25</v>
      </c>
      <c r="F125" s="27" t="s">
        <v>8</v>
      </c>
      <c r="G125" s="26">
        <v>1.25</v>
      </c>
      <c r="H125" s="27">
        <f t="shared" ref="H125" si="30">ROUND(E125*G125,2)</f>
        <v>1.56</v>
      </c>
      <c r="I125" s="2" t="s">
        <v>23</v>
      </c>
      <c r="J125" s="72"/>
      <c r="K125" s="64">
        <v>6</v>
      </c>
      <c r="L125" s="28">
        <f>K125-1</f>
        <v>5</v>
      </c>
      <c r="M125" s="27">
        <f>ROUND(H125*L125/100,2)</f>
        <v>0.08</v>
      </c>
      <c r="N125" s="27">
        <f t="shared" ref="N125" si="31">P125</f>
        <v>5</v>
      </c>
      <c r="O125" s="29">
        <f>ROUND(H125*K125/100*2.4,3)</f>
        <v>0.22500000000000001</v>
      </c>
      <c r="P125" s="69">
        <f>(E125+G125)*2</f>
        <v>5</v>
      </c>
      <c r="Q125" s="1"/>
      <c r="R125" s="8"/>
    </row>
    <row r="126" spans="2:18" ht="18" thickBot="1" x14ac:dyDescent="0.3">
      <c r="B126" s="62" t="s">
        <v>10</v>
      </c>
      <c r="C126" s="13"/>
      <c r="D126" s="13"/>
      <c r="E126" s="13"/>
      <c r="F126" s="13"/>
      <c r="G126" s="13"/>
      <c r="H126" s="17">
        <f>SUM(H125:H125)</f>
        <v>1.56</v>
      </c>
      <c r="I126" s="63" t="s">
        <v>24</v>
      </c>
      <c r="J126" s="76"/>
      <c r="K126" s="13"/>
      <c r="L126" s="13"/>
      <c r="M126" s="17">
        <f>SUM(M125:M125)</f>
        <v>0.08</v>
      </c>
      <c r="N126" s="17">
        <f>SUM(N125:N125)</f>
        <v>5</v>
      </c>
      <c r="O126" s="68">
        <f>SUM(O125:O125)</f>
        <v>0.22500000000000001</v>
      </c>
      <c r="P126" s="17">
        <f>SUM(P125:P125)</f>
        <v>5</v>
      </c>
      <c r="Q126" s="1"/>
      <c r="R126" s="8"/>
    </row>
    <row r="127" spans="2:18" x14ac:dyDescent="0.25">
      <c r="H127" s="1"/>
      <c r="I127" s="5"/>
      <c r="O127" s="1"/>
      <c r="P127" s="1"/>
      <c r="Q127" s="1"/>
      <c r="R127" s="8"/>
    </row>
    <row r="128" spans="2:18" x14ac:dyDescent="0.25">
      <c r="H128" s="1"/>
      <c r="I128" s="5"/>
      <c r="O128" s="1"/>
      <c r="P128" s="1"/>
      <c r="Q128" s="1"/>
      <c r="R128" s="8"/>
    </row>
    <row r="129" spans="2:18" ht="15.75" x14ac:dyDescent="0.25">
      <c r="B129" s="30" t="s">
        <v>0</v>
      </c>
      <c r="C129" s="84" t="s">
        <v>73</v>
      </c>
      <c r="D129" s="85"/>
      <c r="E129" s="85"/>
      <c r="F129" s="85"/>
      <c r="G129" s="86"/>
      <c r="O129" s="1"/>
      <c r="Q129" s="1"/>
      <c r="R129" s="8"/>
    </row>
    <row r="130" spans="2:18" x14ac:dyDescent="0.25">
      <c r="B130" t="s">
        <v>20</v>
      </c>
      <c r="C130" s="6"/>
      <c r="D130" s="6"/>
      <c r="O130" s="1"/>
      <c r="Q130" s="1"/>
      <c r="R130" s="8"/>
    </row>
    <row r="131" spans="2:18" x14ac:dyDescent="0.25">
      <c r="C131" s="6"/>
      <c r="D131" s="6"/>
      <c r="E131" s="87" t="s">
        <v>21</v>
      </c>
      <c r="F131" s="87"/>
      <c r="G131" s="87"/>
      <c r="H131" s="87"/>
      <c r="I131" s="87"/>
      <c r="J131" s="87"/>
      <c r="K131" s="89" t="s">
        <v>22</v>
      </c>
      <c r="L131" s="89"/>
      <c r="M131" s="89"/>
      <c r="N131" s="89"/>
      <c r="O131" s="89"/>
      <c r="P131" s="89"/>
      <c r="Q131" s="1"/>
      <c r="R131" s="8"/>
    </row>
    <row r="132" spans="2:18" ht="15.75" thickBot="1" x14ac:dyDescent="0.3"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1"/>
      <c r="R132" s="8"/>
    </row>
    <row r="133" spans="2:18" ht="61.5" customHeight="1" thickBot="1" x14ac:dyDescent="0.3">
      <c r="B133" s="23" t="s">
        <v>1</v>
      </c>
      <c r="C133" s="78" t="s">
        <v>2</v>
      </c>
      <c r="D133" s="78" t="s">
        <v>3</v>
      </c>
      <c r="E133" s="90" t="s">
        <v>4</v>
      </c>
      <c r="F133" s="90"/>
      <c r="G133" s="90"/>
      <c r="H133" s="24" t="s">
        <v>5</v>
      </c>
      <c r="I133" s="24" t="s">
        <v>6</v>
      </c>
      <c r="J133" s="25" t="s">
        <v>7</v>
      </c>
      <c r="K133" s="7" t="s">
        <v>35</v>
      </c>
      <c r="L133" s="78" t="s">
        <v>34</v>
      </c>
      <c r="M133" s="3" t="s">
        <v>11</v>
      </c>
      <c r="N133" s="4" t="s">
        <v>12</v>
      </c>
      <c r="O133" s="67" t="s">
        <v>13</v>
      </c>
      <c r="P133" s="9" t="s">
        <v>14</v>
      </c>
      <c r="Q133" s="1"/>
      <c r="R133" s="8"/>
    </row>
    <row r="134" spans="2:18" ht="17.25" x14ac:dyDescent="0.25">
      <c r="B134" s="34"/>
      <c r="C134" s="36" t="s">
        <v>15</v>
      </c>
      <c r="D134" s="36">
        <v>1</v>
      </c>
      <c r="E134" s="26">
        <v>0.9</v>
      </c>
      <c r="F134" s="27" t="s">
        <v>8</v>
      </c>
      <c r="G134" s="26">
        <v>2.7</v>
      </c>
      <c r="H134" s="27">
        <f>ROUND(E134*G134,2)/2</f>
        <v>1.2150000000000001</v>
      </c>
      <c r="I134" s="2" t="s">
        <v>23</v>
      </c>
      <c r="J134" s="72" t="s">
        <v>84</v>
      </c>
      <c r="K134" s="64">
        <v>6</v>
      </c>
      <c r="L134" s="28">
        <f>K134-1</f>
        <v>5</v>
      </c>
      <c r="M134" s="27">
        <f>ROUND(H134*L134/100,2)</f>
        <v>0.06</v>
      </c>
      <c r="N134" s="27">
        <f t="shared" ref="N134:N163" si="32">P134</f>
        <v>7.2</v>
      </c>
      <c r="O134" s="29">
        <f>ROUND(H134*K134/100*2.4,3)</f>
        <v>0.17499999999999999</v>
      </c>
      <c r="P134" s="69">
        <f>(E134+G134)*2</f>
        <v>7.2</v>
      </c>
      <c r="Q134" s="1"/>
      <c r="R134" s="8"/>
    </row>
    <row r="135" spans="2:18" ht="17.25" x14ac:dyDescent="0.25">
      <c r="B135" s="37"/>
      <c r="C135" s="31" t="s">
        <v>16</v>
      </c>
      <c r="D135" s="31">
        <v>1</v>
      </c>
      <c r="E135" s="11">
        <v>0.7</v>
      </c>
      <c r="F135" s="12" t="s">
        <v>8</v>
      </c>
      <c r="G135" s="11">
        <v>1.3</v>
      </c>
      <c r="H135" s="12">
        <f t="shared" ref="H135:H141" si="33">ROUND(E135*G135,2)</f>
        <v>0.91</v>
      </c>
      <c r="I135" s="2" t="s">
        <v>23</v>
      </c>
      <c r="J135" s="73"/>
      <c r="K135" s="65">
        <v>6</v>
      </c>
      <c r="L135" s="15">
        <f>K135-1</f>
        <v>5</v>
      </c>
      <c r="M135" s="39">
        <f>ROUND(H135*L135/100,2)</f>
        <v>0.05</v>
      </c>
      <c r="N135" s="12">
        <f t="shared" si="32"/>
        <v>4</v>
      </c>
      <c r="O135" s="16">
        <f>ROUND(H135*K135/100*2.4,3)</f>
        <v>0.13100000000000001</v>
      </c>
      <c r="P135" s="70">
        <f>(E135+G135)*2</f>
        <v>4</v>
      </c>
      <c r="Q135" s="1"/>
      <c r="R135" s="8"/>
    </row>
    <row r="136" spans="2:18" ht="17.25" x14ac:dyDescent="0.25">
      <c r="B136" s="37"/>
      <c r="C136" s="14" t="s">
        <v>17</v>
      </c>
      <c r="D136" s="14">
        <v>1</v>
      </c>
      <c r="E136" s="32">
        <v>0.5</v>
      </c>
      <c r="F136" s="33" t="s">
        <v>8</v>
      </c>
      <c r="G136" s="32">
        <v>0.5</v>
      </c>
      <c r="H136" s="12">
        <f t="shared" si="33"/>
        <v>0.25</v>
      </c>
      <c r="I136" s="2" t="s">
        <v>23</v>
      </c>
      <c r="J136" s="75"/>
      <c r="K136" s="65">
        <v>6</v>
      </c>
      <c r="L136" s="15">
        <f t="shared" ref="L136:L163" si="34">K136-1</f>
        <v>5</v>
      </c>
      <c r="M136" s="12">
        <f>ROUND(H136*L136/100,2)</f>
        <v>0.01</v>
      </c>
      <c r="N136" s="12">
        <f t="shared" si="32"/>
        <v>2</v>
      </c>
      <c r="O136" s="16">
        <f>ROUND(H136*K136/100*2.4,3)</f>
        <v>3.5999999999999997E-2</v>
      </c>
      <c r="P136" s="70">
        <f>(E136+G136)*2</f>
        <v>2</v>
      </c>
      <c r="Q136" s="1"/>
      <c r="R136" s="8"/>
    </row>
    <row r="137" spans="2:18" ht="17.25" x14ac:dyDescent="0.25">
      <c r="B137" s="37"/>
      <c r="C137" s="31" t="s">
        <v>18</v>
      </c>
      <c r="D137" s="31">
        <v>1</v>
      </c>
      <c r="E137" s="11">
        <v>0.55000000000000004</v>
      </c>
      <c r="F137" s="12" t="s">
        <v>8</v>
      </c>
      <c r="G137" s="11">
        <v>0.65</v>
      </c>
      <c r="H137" s="12">
        <f t="shared" si="33"/>
        <v>0.36</v>
      </c>
      <c r="I137" s="2" t="s">
        <v>9</v>
      </c>
      <c r="J137" s="73"/>
      <c r="K137" s="65">
        <v>6</v>
      </c>
      <c r="L137" s="15">
        <f t="shared" si="34"/>
        <v>5</v>
      </c>
      <c r="M137" s="12">
        <f t="shared" ref="M137:M163" si="35">ROUND(H137*L137/100,2)</f>
        <v>0.02</v>
      </c>
      <c r="N137" s="12">
        <f t="shared" si="32"/>
        <v>2.4000000000000004</v>
      </c>
      <c r="O137" s="16">
        <f t="shared" ref="O137:O163" si="36">ROUND(H137*K137/100*2.4,3)</f>
        <v>5.1999999999999998E-2</v>
      </c>
      <c r="P137" s="70">
        <f t="shared" ref="P137:P163" si="37">(E137+G137)*2</f>
        <v>2.4000000000000004</v>
      </c>
      <c r="Q137" s="1"/>
      <c r="R137" s="8"/>
    </row>
    <row r="138" spans="2:18" ht="17.25" x14ac:dyDescent="0.25">
      <c r="B138" s="37"/>
      <c r="C138" s="14" t="s">
        <v>19</v>
      </c>
      <c r="D138" s="14">
        <v>1</v>
      </c>
      <c r="E138" s="11">
        <v>0.65</v>
      </c>
      <c r="F138" s="12" t="s">
        <v>8</v>
      </c>
      <c r="G138" s="11">
        <v>0.75</v>
      </c>
      <c r="H138" s="12">
        <f t="shared" si="33"/>
        <v>0.49</v>
      </c>
      <c r="I138" s="2" t="s">
        <v>9</v>
      </c>
      <c r="J138" s="73"/>
      <c r="K138" s="65">
        <v>6</v>
      </c>
      <c r="L138" s="15">
        <f t="shared" si="34"/>
        <v>5</v>
      </c>
      <c r="M138" s="12">
        <f t="shared" si="35"/>
        <v>0.02</v>
      </c>
      <c r="N138" s="12">
        <f t="shared" si="32"/>
        <v>2.8</v>
      </c>
      <c r="O138" s="16">
        <f t="shared" si="36"/>
        <v>7.0999999999999994E-2</v>
      </c>
      <c r="P138" s="70">
        <f t="shared" si="37"/>
        <v>2.8</v>
      </c>
      <c r="Q138" s="1"/>
      <c r="R138" s="8"/>
    </row>
    <row r="139" spans="2:18" ht="17.25" x14ac:dyDescent="0.25">
      <c r="B139" s="37"/>
      <c r="C139" s="31" t="s">
        <v>25</v>
      </c>
      <c r="D139" s="31">
        <v>1</v>
      </c>
      <c r="E139" s="11">
        <v>0.45</v>
      </c>
      <c r="F139" s="12" t="s">
        <v>8</v>
      </c>
      <c r="G139" s="11">
        <v>0.85</v>
      </c>
      <c r="H139" s="12">
        <f t="shared" si="33"/>
        <v>0.38</v>
      </c>
      <c r="I139" s="2" t="s">
        <v>9</v>
      </c>
      <c r="J139" s="73"/>
      <c r="K139" s="65">
        <v>6</v>
      </c>
      <c r="L139" s="15">
        <f t="shared" si="34"/>
        <v>5</v>
      </c>
      <c r="M139" s="12">
        <f t="shared" si="35"/>
        <v>0.02</v>
      </c>
      <c r="N139" s="12">
        <f t="shared" si="32"/>
        <v>2.6</v>
      </c>
      <c r="O139" s="16">
        <f t="shared" si="36"/>
        <v>5.5E-2</v>
      </c>
      <c r="P139" s="70">
        <f t="shared" si="37"/>
        <v>2.6</v>
      </c>
      <c r="Q139" s="1"/>
      <c r="R139" s="8"/>
    </row>
    <row r="140" spans="2:18" ht="17.25" x14ac:dyDescent="0.25">
      <c r="B140" s="35"/>
      <c r="C140" s="14" t="s">
        <v>26</v>
      </c>
      <c r="D140" s="14">
        <v>1</v>
      </c>
      <c r="E140" s="11">
        <v>0.6</v>
      </c>
      <c r="F140" s="12" t="s">
        <v>8</v>
      </c>
      <c r="G140" s="11">
        <v>0.75</v>
      </c>
      <c r="H140" s="12">
        <f t="shared" si="33"/>
        <v>0.45</v>
      </c>
      <c r="I140" s="2" t="s">
        <v>9</v>
      </c>
      <c r="J140" s="73"/>
      <c r="K140" s="65">
        <v>6</v>
      </c>
      <c r="L140" s="15">
        <f t="shared" si="34"/>
        <v>5</v>
      </c>
      <c r="M140" s="12">
        <f t="shared" si="35"/>
        <v>0.02</v>
      </c>
      <c r="N140" s="12">
        <f t="shared" si="32"/>
        <v>2.7</v>
      </c>
      <c r="O140" s="16">
        <f t="shared" si="36"/>
        <v>6.5000000000000002E-2</v>
      </c>
      <c r="P140" s="70">
        <f t="shared" si="37"/>
        <v>2.7</v>
      </c>
      <c r="Q140" s="1"/>
      <c r="R140" s="8"/>
    </row>
    <row r="141" spans="2:18" ht="17.25" x14ac:dyDescent="0.25">
      <c r="B141" s="35"/>
      <c r="C141" s="31" t="s">
        <v>27</v>
      </c>
      <c r="D141" s="31">
        <v>1</v>
      </c>
      <c r="E141" s="11">
        <v>0.5</v>
      </c>
      <c r="F141" s="12" t="s">
        <v>8</v>
      </c>
      <c r="G141" s="11">
        <v>1.4</v>
      </c>
      <c r="H141" s="12">
        <f t="shared" si="33"/>
        <v>0.7</v>
      </c>
      <c r="I141" s="2" t="s">
        <v>9</v>
      </c>
      <c r="J141" s="73"/>
      <c r="K141" s="65">
        <v>6</v>
      </c>
      <c r="L141" s="15">
        <f t="shared" si="34"/>
        <v>5</v>
      </c>
      <c r="M141" s="12">
        <f t="shared" si="35"/>
        <v>0.04</v>
      </c>
      <c r="N141" s="12">
        <f t="shared" si="32"/>
        <v>3.8</v>
      </c>
      <c r="O141" s="16">
        <f t="shared" si="36"/>
        <v>0.10100000000000001</v>
      </c>
      <c r="P141" s="70">
        <f t="shared" si="37"/>
        <v>3.8</v>
      </c>
      <c r="Q141" s="1"/>
      <c r="R141" s="8"/>
    </row>
    <row r="142" spans="2:18" ht="17.25" x14ac:dyDescent="0.25">
      <c r="B142" s="35"/>
      <c r="C142" s="14" t="s">
        <v>28</v>
      </c>
      <c r="D142" s="14">
        <v>1</v>
      </c>
      <c r="E142" s="11">
        <v>0.4</v>
      </c>
      <c r="F142" s="12" t="s">
        <v>8</v>
      </c>
      <c r="G142" s="11">
        <v>0.4</v>
      </c>
      <c r="H142" s="12">
        <f t="shared" ref="H142:H161" si="38">ROUND(E142*G142,2)</f>
        <v>0.16</v>
      </c>
      <c r="I142" s="2" t="s">
        <v>9</v>
      </c>
      <c r="J142" s="73"/>
      <c r="K142" s="65">
        <v>6</v>
      </c>
      <c r="L142" s="15">
        <f t="shared" si="34"/>
        <v>5</v>
      </c>
      <c r="M142" s="12">
        <f t="shared" si="35"/>
        <v>0.01</v>
      </c>
      <c r="N142" s="12">
        <f t="shared" si="32"/>
        <v>1.6</v>
      </c>
      <c r="O142" s="16">
        <f t="shared" si="36"/>
        <v>2.3E-2</v>
      </c>
      <c r="P142" s="70">
        <f t="shared" si="37"/>
        <v>1.6</v>
      </c>
      <c r="Q142" s="1"/>
      <c r="R142" s="8"/>
    </row>
    <row r="143" spans="2:18" ht="17.25" x14ac:dyDescent="0.25">
      <c r="B143" s="35"/>
      <c r="C143" s="14" t="s">
        <v>29</v>
      </c>
      <c r="D143" s="31">
        <v>1</v>
      </c>
      <c r="E143" s="11">
        <v>0.35</v>
      </c>
      <c r="F143" s="12" t="s">
        <v>8</v>
      </c>
      <c r="G143" s="11">
        <v>1</v>
      </c>
      <c r="H143" s="12">
        <f t="shared" si="38"/>
        <v>0.35</v>
      </c>
      <c r="I143" s="2" t="s">
        <v>9</v>
      </c>
      <c r="J143" s="73"/>
      <c r="K143" s="65">
        <v>6</v>
      </c>
      <c r="L143" s="15">
        <f t="shared" si="34"/>
        <v>5</v>
      </c>
      <c r="M143" s="12">
        <f t="shared" si="35"/>
        <v>0.02</v>
      </c>
      <c r="N143" s="12">
        <f t="shared" si="32"/>
        <v>2.7</v>
      </c>
      <c r="O143" s="16">
        <f t="shared" si="36"/>
        <v>0.05</v>
      </c>
      <c r="P143" s="70">
        <f t="shared" si="37"/>
        <v>2.7</v>
      </c>
      <c r="Q143" s="1"/>
      <c r="R143" s="8"/>
    </row>
    <row r="144" spans="2:18" ht="17.25" x14ac:dyDescent="0.25">
      <c r="B144" s="35"/>
      <c r="C144" s="14" t="s">
        <v>30</v>
      </c>
      <c r="D144" s="31">
        <v>1</v>
      </c>
      <c r="E144" s="11">
        <v>0.6</v>
      </c>
      <c r="F144" s="12" t="s">
        <v>8</v>
      </c>
      <c r="G144" s="11">
        <v>0.4</v>
      </c>
      <c r="H144" s="12">
        <f t="shared" si="38"/>
        <v>0.24</v>
      </c>
      <c r="I144" s="2" t="s">
        <v>9</v>
      </c>
      <c r="J144" s="73"/>
      <c r="K144" s="65">
        <v>6</v>
      </c>
      <c r="L144" s="15">
        <f t="shared" ref="L144:L155" si="39">K144-1</f>
        <v>5</v>
      </c>
      <c r="M144" s="12">
        <f t="shared" ref="M144:M155" si="40">ROUND(H144*L144/100,2)</f>
        <v>0.01</v>
      </c>
      <c r="N144" s="12">
        <f t="shared" ref="N144:N155" si="41">P144</f>
        <v>2</v>
      </c>
      <c r="O144" s="16">
        <f t="shared" ref="O144:O155" si="42">ROUND(H144*K144/100*2.4,3)</f>
        <v>3.5000000000000003E-2</v>
      </c>
      <c r="P144" s="70">
        <f t="shared" ref="P144:P155" si="43">(E144+G144)*2</f>
        <v>2</v>
      </c>
      <c r="Q144" s="1"/>
      <c r="R144" s="8"/>
    </row>
    <row r="145" spans="2:18" ht="17.25" x14ac:dyDescent="0.25">
      <c r="B145" s="35"/>
      <c r="C145" s="14" t="s">
        <v>31</v>
      </c>
      <c r="D145" s="31">
        <v>1</v>
      </c>
      <c r="E145" s="11">
        <v>0.45</v>
      </c>
      <c r="F145" s="12" t="s">
        <v>8</v>
      </c>
      <c r="G145" s="11">
        <v>0.65</v>
      </c>
      <c r="H145" s="12">
        <f t="shared" si="38"/>
        <v>0.28999999999999998</v>
      </c>
      <c r="I145" s="2" t="s">
        <v>9</v>
      </c>
      <c r="J145" s="73"/>
      <c r="K145" s="65">
        <v>6</v>
      </c>
      <c r="L145" s="15">
        <f t="shared" si="39"/>
        <v>5</v>
      </c>
      <c r="M145" s="12">
        <f t="shared" si="40"/>
        <v>0.01</v>
      </c>
      <c r="N145" s="12">
        <f t="shared" si="41"/>
        <v>2.2000000000000002</v>
      </c>
      <c r="O145" s="16">
        <f t="shared" si="42"/>
        <v>4.2000000000000003E-2</v>
      </c>
      <c r="P145" s="70">
        <f t="shared" si="43"/>
        <v>2.2000000000000002</v>
      </c>
      <c r="Q145" s="1"/>
      <c r="R145" s="8"/>
    </row>
    <row r="146" spans="2:18" ht="17.25" x14ac:dyDescent="0.25">
      <c r="B146" s="35"/>
      <c r="C146" s="14" t="s">
        <v>33</v>
      </c>
      <c r="D146" s="31">
        <v>1</v>
      </c>
      <c r="E146" s="11">
        <v>0.7</v>
      </c>
      <c r="F146" s="12" t="s">
        <v>8</v>
      </c>
      <c r="G146" s="11">
        <v>0.55000000000000004</v>
      </c>
      <c r="H146" s="12">
        <f t="shared" si="38"/>
        <v>0.39</v>
      </c>
      <c r="I146" s="2" t="s">
        <v>9</v>
      </c>
      <c r="J146" s="73"/>
      <c r="K146" s="65">
        <v>6</v>
      </c>
      <c r="L146" s="15">
        <f t="shared" si="39"/>
        <v>5</v>
      </c>
      <c r="M146" s="12">
        <f t="shared" si="40"/>
        <v>0.02</v>
      </c>
      <c r="N146" s="12">
        <f t="shared" si="41"/>
        <v>2.5</v>
      </c>
      <c r="O146" s="16">
        <f t="shared" si="42"/>
        <v>5.6000000000000001E-2</v>
      </c>
      <c r="P146" s="70">
        <f t="shared" si="43"/>
        <v>2.5</v>
      </c>
      <c r="Q146" s="1"/>
      <c r="R146" s="8"/>
    </row>
    <row r="147" spans="2:18" ht="17.25" x14ac:dyDescent="0.25">
      <c r="B147" s="35"/>
      <c r="C147" s="14" t="s">
        <v>36</v>
      </c>
      <c r="D147" s="31">
        <v>1</v>
      </c>
      <c r="E147" s="11">
        <v>1.45</v>
      </c>
      <c r="F147" s="12" t="s">
        <v>8</v>
      </c>
      <c r="G147" s="11">
        <v>0.6</v>
      </c>
      <c r="H147" s="12">
        <f t="shared" si="38"/>
        <v>0.87</v>
      </c>
      <c r="I147" s="2" t="s">
        <v>9</v>
      </c>
      <c r="J147" s="73"/>
      <c r="K147" s="65">
        <v>6</v>
      </c>
      <c r="L147" s="15">
        <f t="shared" si="39"/>
        <v>5</v>
      </c>
      <c r="M147" s="12">
        <f t="shared" si="40"/>
        <v>0.04</v>
      </c>
      <c r="N147" s="12">
        <f t="shared" si="41"/>
        <v>4.0999999999999996</v>
      </c>
      <c r="O147" s="16">
        <f t="shared" si="42"/>
        <v>0.125</v>
      </c>
      <c r="P147" s="70">
        <f t="shared" si="43"/>
        <v>4.0999999999999996</v>
      </c>
      <c r="Q147" s="1"/>
      <c r="R147" s="8"/>
    </row>
    <row r="148" spans="2:18" ht="17.25" x14ac:dyDescent="0.25">
      <c r="B148" s="35"/>
      <c r="C148" s="14" t="s">
        <v>37</v>
      </c>
      <c r="D148" s="31">
        <v>1</v>
      </c>
      <c r="E148" s="11">
        <v>0.55000000000000004</v>
      </c>
      <c r="F148" s="12" t="s">
        <v>8</v>
      </c>
      <c r="G148" s="11">
        <v>0.9</v>
      </c>
      <c r="H148" s="12">
        <f t="shared" si="38"/>
        <v>0.5</v>
      </c>
      <c r="I148" s="2" t="s">
        <v>9</v>
      </c>
      <c r="J148" s="73"/>
      <c r="K148" s="65">
        <v>6</v>
      </c>
      <c r="L148" s="15">
        <f t="shared" si="39"/>
        <v>5</v>
      </c>
      <c r="M148" s="12">
        <f t="shared" si="40"/>
        <v>0.03</v>
      </c>
      <c r="N148" s="12">
        <f t="shared" si="41"/>
        <v>2.9000000000000004</v>
      </c>
      <c r="O148" s="16">
        <f t="shared" si="42"/>
        <v>7.1999999999999995E-2</v>
      </c>
      <c r="P148" s="70">
        <f t="shared" si="43"/>
        <v>2.9000000000000004</v>
      </c>
      <c r="Q148" s="1"/>
      <c r="R148" s="8"/>
    </row>
    <row r="149" spans="2:18" ht="17.25" x14ac:dyDescent="0.25">
      <c r="B149" s="35"/>
      <c r="C149" s="14" t="s">
        <v>38</v>
      </c>
      <c r="D149" s="31">
        <v>1</v>
      </c>
      <c r="E149" s="11">
        <v>1.3</v>
      </c>
      <c r="F149" s="12" t="s">
        <v>8</v>
      </c>
      <c r="G149" s="11">
        <v>0.6</v>
      </c>
      <c r="H149" s="12">
        <f t="shared" si="38"/>
        <v>0.78</v>
      </c>
      <c r="I149" s="2" t="s">
        <v>9</v>
      </c>
      <c r="J149" s="73"/>
      <c r="K149" s="65">
        <v>6</v>
      </c>
      <c r="L149" s="15">
        <f t="shared" si="39"/>
        <v>5</v>
      </c>
      <c r="M149" s="12">
        <f t="shared" si="40"/>
        <v>0.04</v>
      </c>
      <c r="N149" s="12">
        <f t="shared" si="41"/>
        <v>3.8</v>
      </c>
      <c r="O149" s="16">
        <f t="shared" si="42"/>
        <v>0.112</v>
      </c>
      <c r="P149" s="70">
        <f t="shared" si="43"/>
        <v>3.8</v>
      </c>
      <c r="Q149" s="1"/>
      <c r="R149" s="8"/>
    </row>
    <row r="150" spans="2:18" ht="17.25" x14ac:dyDescent="0.25">
      <c r="B150" s="35"/>
      <c r="C150" s="14" t="s">
        <v>39</v>
      </c>
      <c r="D150" s="31">
        <v>1</v>
      </c>
      <c r="E150" s="11">
        <v>1.1000000000000001</v>
      </c>
      <c r="F150" s="12" t="s">
        <v>8</v>
      </c>
      <c r="G150" s="11">
        <v>0.5</v>
      </c>
      <c r="H150" s="12">
        <f t="shared" si="38"/>
        <v>0.55000000000000004</v>
      </c>
      <c r="I150" s="2" t="s">
        <v>9</v>
      </c>
      <c r="J150" s="73"/>
      <c r="K150" s="65">
        <v>6</v>
      </c>
      <c r="L150" s="15">
        <f t="shared" si="39"/>
        <v>5</v>
      </c>
      <c r="M150" s="12">
        <f t="shared" si="40"/>
        <v>0.03</v>
      </c>
      <c r="N150" s="12">
        <f t="shared" si="41"/>
        <v>3.2</v>
      </c>
      <c r="O150" s="16">
        <f t="shared" si="42"/>
        <v>7.9000000000000001E-2</v>
      </c>
      <c r="P150" s="70">
        <f t="shared" si="43"/>
        <v>3.2</v>
      </c>
      <c r="Q150" s="1"/>
      <c r="R150" s="8"/>
    </row>
    <row r="151" spans="2:18" ht="17.25" x14ac:dyDescent="0.25">
      <c r="B151" s="35"/>
      <c r="C151" s="14" t="s">
        <v>40</v>
      </c>
      <c r="D151" s="31">
        <v>1</v>
      </c>
      <c r="E151" s="11">
        <v>0.75</v>
      </c>
      <c r="F151" s="12" t="s">
        <v>8</v>
      </c>
      <c r="G151" s="11">
        <v>1.05</v>
      </c>
      <c r="H151" s="12">
        <f t="shared" si="38"/>
        <v>0.79</v>
      </c>
      <c r="I151" s="2" t="s">
        <v>9</v>
      </c>
      <c r="J151" s="73"/>
      <c r="K151" s="65">
        <v>6</v>
      </c>
      <c r="L151" s="15">
        <f t="shared" si="39"/>
        <v>5</v>
      </c>
      <c r="M151" s="12">
        <f t="shared" si="40"/>
        <v>0.04</v>
      </c>
      <c r="N151" s="12">
        <f t="shared" si="41"/>
        <v>3.6</v>
      </c>
      <c r="O151" s="16">
        <f t="shared" si="42"/>
        <v>0.114</v>
      </c>
      <c r="P151" s="70">
        <f t="shared" si="43"/>
        <v>3.6</v>
      </c>
      <c r="Q151" s="1"/>
      <c r="R151" s="8"/>
    </row>
    <row r="152" spans="2:18" ht="17.25" x14ac:dyDescent="0.25">
      <c r="B152" s="35"/>
      <c r="C152" s="14" t="s">
        <v>41</v>
      </c>
      <c r="D152" s="31">
        <v>1</v>
      </c>
      <c r="E152" s="11">
        <v>0.45</v>
      </c>
      <c r="F152" s="12" t="s">
        <v>8</v>
      </c>
      <c r="G152" s="11">
        <v>0.55000000000000004</v>
      </c>
      <c r="H152" s="12">
        <f t="shared" si="38"/>
        <v>0.25</v>
      </c>
      <c r="I152" s="2" t="s">
        <v>9</v>
      </c>
      <c r="J152" s="73"/>
      <c r="K152" s="65">
        <v>6</v>
      </c>
      <c r="L152" s="15">
        <f t="shared" si="39"/>
        <v>5</v>
      </c>
      <c r="M152" s="12">
        <f t="shared" si="40"/>
        <v>0.01</v>
      </c>
      <c r="N152" s="12">
        <f t="shared" si="41"/>
        <v>2</v>
      </c>
      <c r="O152" s="16">
        <f t="shared" si="42"/>
        <v>3.5999999999999997E-2</v>
      </c>
      <c r="P152" s="70">
        <f t="shared" si="43"/>
        <v>2</v>
      </c>
      <c r="Q152" s="1"/>
      <c r="R152" s="8"/>
    </row>
    <row r="153" spans="2:18" ht="17.25" x14ac:dyDescent="0.25">
      <c r="B153" s="35"/>
      <c r="C153" s="14" t="s">
        <v>42</v>
      </c>
      <c r="D153" s="31">
        <v>1</v>
      </c>
      <c r="E153" s="11">
        <v>1.1000000000000001</v>
      </c>
      <c r="F153" s="12" t="s">
        <v>8</v>
      </c>
      <c r="G153" s="11">
        <v>0.4</v>
      </c>
      <c r="H153" s="12">
        <f t="shared" si="38"/>
        <v>0.44</v>
      </c>
      <c r="I153" s="2" t="s">
        <v>9</v>
      </c>
      <c r="J153" s="73"/>
      <c r="K153" s="65">
        <v>6</v>
      </c>
      <c r="L153" s="15">
        <f t="shared" si="39"/>
        <v>5</v>
      </c>
      <c r="M153" s="12">
        <f t="shared" si="40"/>
        <v>0.02</v>
      </c>
      <c r="N153" s="12">
        <f t="shared" si="41"/>
        <v>3</v>
      </c>
      <c r="O153" s="16">
        <f t="shared" si="42"/>
        <v>6.3E-2</v>
      </c>
      <c r="P153" s="70">
        <f t="shared" si="43"/>
        <v>3</v>
      </c>
      <c r="Q153" s="1"/>
      <c r="R153" s="8"/>
    </row>
    <row r="154" spans="2:18" ht="17.25" x14ac:dyDescent="0.25">
      <c r="B154" s="35"/>
      <c r="C154" s="14" t="s">
        <v>74</v>
      </c>
      <c r="D154" s="14">
        <v>1</v>
      </c>
      <c r="E154" s="11">
        <v>0.4</v>
      </c>
      <c r="F154" s="12" t="s">
        <v>8</v>
      </c>
      <c r="G154" s="11">
        <v>0.85</v>
      </c>
      <c r="H154" s="12">
        <f t="shared" si="38"/>
        <v>0.34</v>
      </c>
      <c r="I154" s="2" t="s">
        <v>9</v>
      </c>
      <c r="J154" s="73"/>
      <c r="K154" s="65">
        <v>6</v>
      </c>
      <c r="L154" s="15">
        <f t="shared" si="39"/>
        <v>5</v>
      </c>
      <c r="M154" s="12">
        <f t="shared" si="40"/>
        <v>0.02</v>
      </c>
      <c r="N154" s="12">
        <f t="shared" si="41"/>
        <v>2.5</v>
      </c>
      <c r="O154" s="16">
        <f t="shared" si="42"/>
        <v>4.9000000000000002E-2</v>
      </c>
      <c r="P154" s="70">
        <f t="shared" si="43"/>
        <v>2.5</v>
      </c>
      <c r="Q154" s="1"/>
      <c r="R154" s="8"/>
    </row>
    <row r="155" spans="2:18" ht="17.25" x14ac:dyDescent="0.25">
      <c r="B155" s="35"/>
      <c r="C155" s="14" t="s">
        <v>75</v>
      </c>
      <c r="D155" s="31">
        <v>1</v>
      </c>
      <c r="E155" s="11">
        <v>0.65</v>
      </c>
      <c r="F155" s="12" t="s">
        <v>8</v>
      </c>
      <c r="G155" s="11">
        <v>0.55000000000000004</v>
      </c>
      <c r="H155" s="12">
        <f t="shared" si="38"/>
        <v>0.36</v>
      </c>
      <c r="I155" s="2" t="s">
        <v>9</v>
      </c>
      <c r="J155" s="73"/>
      <c r="K155" s="65">
        <v>6</v>
      </c>
      <c r="L155" s="15">
        <f t="shared" si="39"/>
        <v>5</v>
      </c>
      <c r="M155" s="12">
        <f t="shared" si="40"/>
        <v>0.02</v>
      </c>
      <c r="N155" s="12">
        <f t="shared" si="41"/>
        <v>2.4000000000000004</v>
      </c>
      <c r="O155" s="16">
        <f t="shared" si="42"/>
        <v>5.1999999999999998E-2</v>
      </c>
      <c r="P155" s="70">
        <f t="shared" si="43"/>
        <v>2.4000000000000004</v>
      </c>
      <c r="Q155" s="1"/>
      <c r="R155" s="8"/>
    </row>
    <row r="156" spans="2:18" ht="17.25" x14ac:dyDescent="0.25">
      <c r="B156" s="35"/>
      <c r="C156" s="14" t="s">
        <v>76</v>
      </c>
      <c r="D156" s="14">
        <v>1</v>
      </c>
      <c r="E156" s="11">
        <v>1.1000000000000001</v>
      </c>
      <c r="F156" s="12" t="s">
        <v>8</v>
      </c>
      <c r="G156" s="11">
        <v>0.65</v>
      </c>
      <c r="H156" s="12">
        <f t="shared" si="38"/>
        <v>0.72</v>
      </c>
      <c r="I156" s="2" t="s">
        <v>9</v>
      </c>
      <c r="J156" s="73"/>
      <c r="K156" s="65">
        <v>6</v>
      </c>
      <c r="L156" s="15">
        <f t="shared" ref="L156:L157" si="44">K156-1</f>
        <v>5</v>
      </c>
      <c r="M156" s="12">
        <f t="shared" ref="M156:M157" si="45">ROUND(H156*L156/100,2)</f>
        <v>0.04</v>
      </c>
      <c r="N156" s="12">
        <f t="shared" ref="N156:N157" si="46">P156</f>
        <v>3.5</v>
      </c>
      <c r="O156" s="16">
        <f t="shared" ref="O156:O157" si="47">ROUND(H156*K156/100*2.4,3)</f>
        <v>0.104</v>
      </c>
      <c r="P156" s="70">
        <f t="shared" ref="P156:P157" si="48">(E156+G156)*2</f>
        <v>3.5</v>
      </c>
      <c r="Q156" s="1"/>
      <c r="R156" s="8"/>
    </row>
    <row r="157" spans="2:18" ht="17.25" x14ac:dyDescent="0.25">
      <c r="B157" s="35"/>
      <c r="C157" s="14" t="s">
        <v>77</v>
      </c>
      <c r="D157" s="31">
        <v>1</v>
      </c>
      <c r="E157" s="11">
        <v>0.4</v>
      </c>
      <c r="F157" s="12" t="s">
        <v>8</v>
      </c>
      <c r="G157" s="11">
        <v>1.75</v>
      </c>
      <c r="H157" s="12">
        <f t="shared" si="38"/>
        <v>0.7</v>
      </c>
      <c r="I157" s="2" t="s">
        <v>9</v>
      </c>
      <c r="J157" s="73"/>
      <c r="K157" s="65">
        <v>6</v>
      </c>
      <c r="L157" s="15">
        <f t="shared" si="44"/>
        <v>5</v>
      </c>
      <c r="M157" s="12">
        <f t="shared" si="45"/>
        <v>0.04</v>
      </c>
      <c r="N157" s="12">
        <f t="shared" si="46"/>
        <v>4.3</v>
      </c>
      <c r="O157" s="16">
        <f t="shared" si="47"/>
        <v>0.10100000000000001</v>
      </c>
      <c r="P157" s="70">
        <f t="shared" si="48"/>
        <v>4.3</v>
      </c>
      <c r="Q157" s="1"/>
      <c r="R157" s="8"/>
    </row>
    <row r="158" spans="2:18" ht="17.25" x14ac:dyDescent="0.25">
      <c r="B158" s="35"/>
      <c r="C158" s="14" t="s">
        <v>78</v>
      </c>
      <c r="D158" s="14">
        <v>1</v>
      </c>
      <c r="E158" s="11">
        <v>0.65</v>
      </c>
      <c r="F158" s="12" t="s">
        <v>8</v>
      </c>
      <c r="G158" s="11">
        <v>1.7</v>
      </c>
      <c r="H158" s="12">
        <f t="shared" si="38"/>
        <v>1.1100000000000001</v>
      </c>
      <c r="I158" s="2" t="s">
        <v>9</v>
      </c>
      <c r="J158" s="73"/>
      <c r="K158" s="65">
        <v>6</v>
      </c>
      <c r="L158" s="15">
        <f t="shared" si="34"/>
        <v>5</v>
      </c>
      <c r="M158" s="12">
        <f t="shared" si="35"/>
        <v>0.06</v>
      </c>
      <c r="N158" s="12">
        <f t="shared" si="32"/>
        <v>4.7</v>
      </c>
      <c r="O158" s="16">
        <f t="shared" si="36"/>
        <v>0.16</v>
      </c>
      <c r="P158" s="70">
        <f t="shared" si="37"/>
        <v>4.7</v>
      </c>
      <c r="Q158" s="1"/>
      <c r="R158" s="8"/>
    </row>
    <row r="159" spans="2:18" ht="17.25" x14ac:dyDescent="0.25">
      <c r="B159" s="35"/>
      <c r="C159" s="14" t="s">
        <v>79</v>
      </c>
      <c r="D159" s="31">
        <v>1</v>
      </c>
      <c r="E159" s="11">
        <v>0.5</v>
      </c>
      <c r="F159" s="12" t="s">
        <v>8</v>
      </c>
      <c r="G159" s="11">
        <v>0.5</v>
      </c>
      <c r="H159" s="12">
        <f t="shared" si="38"/>
        <v>0.25</v>
      </c>
      <c r="I159" s="2" t="s">
        <v>9</v>
      </c>
      <c r="J159" s="73"/>
      <c r="K159" s="65">
        <v>6</v>
      </c>
      <c r="L159" s="15">
        <f t="shared" si="34"/>
        <v>5</v>
      </c>
      <c r="M159" s="12">
        <f t="shared" si="35"/>
        <v>0.01</v>
      </c>
      <c r="N159" s="12">
        <f t="shared" si="32"/>
        <v>2</v>
      </c>
      <c r="O159" s="16">
        <f t="shared" si="36"/>
        <v>3.5999999999999997E-2</v>
      </c>
      <c r="P159" s="70">
        <f t="shared" si="37"/>
        <v>2</v>
      </c>
      <c r="Q159" s="1"/>
      <c r="R159" s="8"/>
    </row>
    <row r="160" spans="2:18" ht="17.25" x14ac:dyDescent="0.25">
      <c r="B160" s="35"/>
      <c r="C160" s="14" t="s">
        <v>80</v>
      </c>
      <c r="D160" s="14">
        <v>1</v>
      </c>
      <c r="E160" s="11">
        <v>1.05</v>
      </c>
      <c r="F160" s="12" t="s">
        <v>8</v>
      </c>
      <c r="G160" s="11">
        <v>0.4</v>
      </c>
      <c r="H160" s="12">
        <f t="shared" si="38"/>
        <v>0.42</v>
      </c>
      <c r="I160" s="2" t="s">
        <v>9</v>
      </c>
      <c r="J160" s="73"/>
      <c r="K160" s="65">
        <v>6</v>
      </c>
      <c r="L160" s="15">
        <f t="shared" si="34"/>
        <v>5</v>
      </c>
      <c r="M160" s="12">
        <f t="shared" si="35"/>
        <v>0.02</v>
      </c>
      <c r="N160" s="12">
        <f t="shared" si="32"/>
        <v>2.9000000000000004</v>
      </c>
      <c r="O160" s="16">
        <f t="shared" si="36"/>
        <v>0.06</v>
      </c>
      <c r="P160" s="70">
        <f t="shared" si="37"/>
        <v>2.9000000000000004</v>
      </c>
      <c r="Q160" s="1"/>
      <c r="R160" s="8"/>
    </row>
    <row r="161" spans="2:18" ht="17.25" x14ac:dyDescent="0.25">
      <c r="B161" s="37"/>
      <c r="C161" s="14" t="s">
        <v>81</v>
      </c>
      <c r="D161" s="31">
        <v>1</v>
      </c>
      <c r="E161" s="11">
        <v>0.65</v>
      </c>
      <c r="F161" s="12" t="s">
        <v>8</v>
      </c>
      <c r="G161" s="11">
        <v>4.3499999999999996</v>
      </c>
      <c r="H161" s="12">
        <f t="shared" si="38"/>
        <v>2.83</v>
      </c>
      <c r="I161" s="2" t="s">
        <v>9</v>
      </c>
      <c r="J161" s="73"/>
      <c r="K161" s="65">
        <v>6</v>
      </c>
      <c r="L161" s="15">
        <f t="shared" si="34"/>
        <v>5</v>
      </c>
      <c r="M161" s="12">
        <f t="shared" si="35"/>
        <v>0.14000000000000001</v>
      </c>
      <c r="N161" s="12">
        <f t="shared" si="32"/>
        <v>10</v>
      </c>
      <c r="O161" s="16">
        <f t="shared" si="36"/>
        <v>0.40799999999999997</v>
      </c>
      <c r="P161" s="70">
        <f t="shared" si="37"/>
        <v>10</v>
      </c>
      <c r="Q161" s="1"/>
      <c r="R161" s="8"/>
    </row>
    <row r="162" spans="2:18" ht="17.25" x14ac:dyDescent="0.25">
      <c r="B162" s="37"/>
      <c r="C162" s="14" t="s">
        <v>82</v>
      </c>
      <c r="D162" s="14">
        <v>1</v>
      </c>
      <c r="E162" s="11">
        <v>0.8</v>
      </c>
      <c r="F162" s="12" t="s">
        <v>8</v>
      </c>
      <c r="G162" s="11">
        <v>1.9</v>
      </c>
      <c r="H162" s="12">
        <f>ROUND((E162+G162)/2*0.8,2)</f>
        <v>1.08</v>
      </c>
      <c r="I162" s="2" t="s">
        <v>9</v>
      </c>
      <c r="J162" s="73" t="s">
        <v>85</v>
      </c>
      <c r="K162" s="65">
        <v>6</v>
      </c>
      <c r="L162" s="15">
        <f t="shared" si="34"/>
        <v>5</v>
      </c>
      <c r="M162" s="12">
        <f t="shared" si="35"/>
        <v>0.05</v>
      </c>
      <c r="N162" s="12">
        <f t="shared" si="32"/>
        <v>5.4</v>
      </c>
      <c r="O162" s="16">
        <f t="shared" si="36"/>
        <v>0.156</v>
      </c>
      <c r="P162" s="70">
        <f t="shared" si="37"/>
        <v>5.4</v>
      </c>
      <c r="Q162" s="1"/>
      <c r="R162" s="8"/>
    </row>
    <row r="163" spans="2:18" ht="18" thickBot="1" x14ac:dyDescent="0.3">
      <c r="B163" s="37"/>
      <c r="C163" s="14" t="s">
        <v>83</v>
      </c>
      <c r="D163" s="31">
        <v>1</v>
      </c>
      <c r="E163" s="11">
        <v>5.3</v>
      </c>
      <c r="F163" s="12" t="s">
        <v>8</v>
      </c>
      <c r="G163" s="11">
        <v>3.1</v>
      </c>
      <c r="H163" s="12">
        <f>ROUND((E163+G163)/2*0.5,2)</f>
        <v>2.1</v>
      </c>
      <c r="I163" s="2" t="s">
        <v>9</v>
      </c>
      <c r="J163" s="75" t="s">
        <v>86</v>
      </c>
      <c r="K163" s="66">
        <v>6</v>
      </c>
      <c r="L163" s="15">
        <f t="shared" si="34"/>
        <v>5</v>
      </c>
      <c r="M163" s="38">
        <f t="shared" si="35"/>
        <v>0.11</v>
      </c>
      <c r="N163" s="38">
        <f t="shared" si="32"/>
        <v>16.8</v>
      </c>
      <c r="O163" s="22">
        <f t="shared" si="36"/>
        <v>0.30199999999999999</v>
      </c>
      <c r="P163" s="71">
        <f t="shared" si="37"/>
        <v>16.8</v>
      </c>
      <c r="Q163" s="1"/>
      <c r="R163" s="8"/>
    </row>
    <row r="164" spans="2:18" ht="18" thickBot="1" x14ac:dyDescent="0.3">
      <c r="B164" s="62" t="s">
        <v>10</v>
      </c>
      <c r="C164" s="13"/>
      <c r="D164" s="13"/>
      <c r="E164" s="13"/>
      <c r="F164" s="13"/>
      <c r="G164" s="13"/>
      <c r="H164" s="17">
        <f>SUM(H134:H163)</f>
        <v>20.274999999999999</v>
      </c>
      <c r="I164" s="63" t="s">
        <v>24</v>
      </c>
      <c r="J164" s="76"/>
      <c r="K164" s="13"/>
      <c r="L164" s="13"/>
      <c r="M164" s="17">
        <f>SUM(M134:M163)</f>
        <v>1.03</v>
      </c>
      <c r="N164" s="17">
        <f>SUM(N134:N163)</f>
        <v>115.60000000000001</v>
      </c>
      <c r="O164" s="68">
        <f>SUM(O134:O163)</f>
        <v>2.9210000000000003</v>
      </c>
      <c r="P164" s="17">
        <f>SUM(P134:P163)</f>
        <v>115.60000000000001</v>
      </c>
      <c r="Q164" s="1"/>
      <c r="R164" s="8"/>
    </row>
    <row r="165" spans="2:18" x14ac:dyDescent="0.25">
      <c r="H165" s="1"/>
      <c r="I165" s="5"/>
      <c r="O165" s="1"/>
      <c r="P165" s="1"/>
      <c r="Q165" s="1"/>
      <c r="R165" s="8"/>
    </row>
    <row r="166" spans="2:18" x14ac:dyDescent="0.25">
      <c r="H166" s="1"/>
      <c r="I166" s="5"/>
      <c r="O166" s="1"/>
      <c r="P166" s="1"/>
      <c r="Q166" s="1"/>
      <c r="R166" s="8"/>
    </row>
    <row r="167" spans="2:18" ht="15.75" thickBot="1" x14ac:dyDescent="0.3">
      <c r="H167" s="1"/>
      <c r="I167" s="5"/>
      <c r="O167" s="1"/>
      <c r="P167" s="1"/>
      <c r="Q167" s="1"/>
      <c r="R167" s="8"/>
    </row>
    <row r="168" spans="2:18" ht="15.75" thickBot="1" x14ac:dyDescent="0.3">
      <c r="B168" s="18" t="s">
        <v>32</v>
      </c>
      <c r="C168" s="19"/>
      <c r="D168" s="19"/>
      <c r="E168" s="19"/>
      <c r="F168" s="19"/>
      <c r="G168" s="20"/>
      <c r="H168" s="21">
        <f>H14+H23+H33+H42+H51+H60+H69+H79+H89+H99+H108+H117+H126+H164</f>
        <v>62.235000000000007</v>
      </c>
      <c r="I168" s="21" t="s">
        <v>87</v>
      </c>
      <c r="J168" s="81"/>
      <c r="K168" s="82"/>
      <c r="L168" s="83"/>
      <c r="M168" s="21">
        <f t="shared" ref="M168:N168" si="49">M14+M23+M33+M42+M51+M60+M69+M79+M89+M99+M108+M117+M126+M164</f>
        <v>3.1500000000000004</v>
      </c>
      <c r="N168" s="21">
        <f t="shared" si="49"/>
        <v>250.10000000000002</v>
      </c>
      <c r="O168" s="21">
        <f>O14+O23+O33+O42+O51+O60+O69+O79+O89+O99+O108+O117+O126+O164</f>
        <v>8.9649999999999999</v>
      </c>
      <c r="P168" s="21">
        <f>P14+P23+P33+P42+P51+P60+P69+P79+P89+P99+P108+P117+P126+P164</f>
        <v>250.10000000000002</v>
      </c>
      <c r="Q168" s="1"/>
      <c r="R168" s="8"/>
    </row>
    <row r="169" spans="2:18" x14ac:dyDescent="0.25">
      <c r="C169" s="6"/>
      <c r="D169" s="6"/>
      <c r="O169" s="1"/>
      <c r="Q169" s="1"/>
      <c r="R169" s="8"/>
    </row>
    <row r="170" spans="2:18" ht="15" customHeight="1" x14ac:dyDescent="0.3">
      <c r="C170" s="6"/>
      <c r="D170" s="6"/>
      <c r="E170" s="79"/>
      <c r="F170" s="79"/>
      <c r="G170" s="79"/>
      <c r="H170" s="79"/>
      <c r="I170" s="79"/>
      <c r="J170" s="79"/>
      <c r="K170" s="80"/>
      <c r="L170" s="80"/>
      <c r="M170" s="80"/>
      <c r="N170" s="80"/>
      <c r="O170" s="80"/>
      <c r="P170" s="80"/>
      <c r="Q170" s="1"/>
      <c r="R170" s="8"/>
    </row>
    <row r="171" spans="2:18" ht="15" customHeight="1" x14ac:dyDescent="0.3">
      <c r="E171" s="79"/>
      <c r="F171" s="79"/>
      <c r="G171" s="79"/>
      <c r="H171" s="79"/>
      <c r="I171" s="79"/>
      <c r="J171" s="79"/>
      <c r="K171" s="80"/>
      <c r="L171" s="80"/>
      <c r="M171" s="80"/>
      <c r="N171" s="80"/>
      <c r="O171" s="80"/>
      <c r="P171" s="80"/>
      <c r="Q171" s="1"/>
      <c r="R171" s="8"/>
    </row>
    <row r="172" spans="2:18" x14ac:dyDescent="0.25">
      <c r="B172" s="42"/>
      <c r="C172" s="43"/>
      <c r="D172" s="43"/>
      <c r="E172" s="44"/>
      <c r="F172" s="44"/>
      <c r="G172" s="44"/>
      <c r="H172" s="42"/>
      <c r="I172" s="42"/>
      <c r="J172" s="42"/>
      <c r="K172" s="43"/>
      <c r="L172" s="43"/>
      <c r="M172" s="45"/>
      <c r="N172" s="46"/>
      <c r="O172" s="45"/>
      <c r="P172" s="43"/>
      <c r="Q172" s="1"/>
      <c r="R172" s="8"/>
    </row>
    <row r="173" spans="2:18" x14ac:dyDescent="0.25">
      <c r="B173" s="44"/>
      <c r="C173" s="47"/>
      <c r="D173" s="47"/>
      <c r="E173" s="48"/>
      <c r="F173" s="49"/>
      <c r="G173" s="48"/>
      <c r="H173" s="50"/>
      <c r="I173" s="40"/>
      <c r="J173" s="42"/>
      <c r="K173" s="51"/>
      <c r="L173" s="51"/>
      <c r="M173" s="50"/>
      <c r="N173" s="50"/>
      <c r="O173" s="50"/>
      <c r="P173" s="50"/>
      <c r="Q173" s="1"/>
      <c r="R173" s="8"/>
    </row>
    <row r="174" spans="2:18" x14ac:dyDescent="0.25">
      <c r="B174" s="44"/>
      <c r="C174" s="52"/>
      <c r="D174" s="47"/>
      <c r="E174" s="48"/>
      <c r="F174" s="49"/>
      <c r="G174" s="48"/>
      <c r="H174" s="50"/>
      <c r="I174" s="40"/>
      <c r="J174" s="42"/>
      <c r="K174" s="51"/>
      <c r="L174" s="51"/>
      <c r="M174" s="50"/>
      <c r="N174" s="50"/>
      <c r="O174" s="50"/>
      <c r="P174" s="50"/>
      <c r="Q174" s="1"/>
      <c r="R174" s="8"/>
    </row>
    <row r="175" spans="2:18" x14ac:dyDescent="0.25">
      <c r="B175" s="53"/>
      <c r="C175" s="53"/>
      <c r="D175" s="53"/>
      <c r="E175" s="53"/>
      <c r="F175" s="53"/>
      <c r="G175" s="53"/>
      <c r="H175" s="54"/>
      <c r="I175" s="53"/>
      <c r="J175" s="61"/>
      <c r="K175" s="53"/>
      <c r="L175" s="53"/>
      <c r="M175" s="54"/>
      <c r="N175" s="54"/>
      <c r="O175" s="54"/>
      <c r="P175" s="54"/>
      <c r="Q175" s="1"/>
      <c r="R175" s="8"/>
    </row>
    <row r="176" spans="2:18" x14ac:dyDescent="0.25">
      <c r="B176" s="40"/>
      <c r="C176" s="40"/>
      <c r="D176" s="40"/>
      <c r="E176" s="40"/>
      <c r="F176" s="40"/>
      <c r="G176" s="40"/>
      <c r="H176" s="55"/>
      <c r="I176" s="40"/>
      <c r="J176" s="42"/>
      <c r="K176" s="40"/>
      <c r="L176" s="40"/>
      <c r="M176" s="55"/>
      <c r="N176" s="55"/>
      <c r="O176" s="55"/>
      <c r="P176" s="55"/>
      <c r="Q176" s="1"/>
      <c r="R176" s="8"/>
    </row>
    <row r="177" spans="2:18" ht="15" customHeight="1" x14ac:dyDescent="0.25">
      <c r="B177" s="40"/>
      <c r="C177" s="40"/>
      <c r="D177" s="40"/>
      <c r="E177" s="40"/>
      <c r="F177" s="40"/>
      <c r="G177" s="40"/>
      <c r="H177" s="55"/>
      <c r="I177" s="40"/>
      <c r="J177" s="42"/>
      <c r="K177" s="40"/>
      <c r="L177" s="40"/>
      <c r="M177" s="55"/>
      <c r="N177" s="55"/>
      <c r="O177" s="55"/>
      <c r="P177" s="55"/>
      <c r="Q177" s="1"/>
      <c r="R177" s="8"/>
    </row>
    <row r="178" spans="2:18" ht="15.75" customHeight="1" x14ac:dyDescent="0.25">
      <c r="B178" s="56"/>
      <c r="C178" s="57"/>
      <c r="D178" s="57"/>
      <c r="E178" s="57"/>
      <c r="F178" s="57"/>
      <c r="G178" s="57"/>
      <c r="H178" s="40"/>
      <c r="I178" s="40"/>
      <c r="J178" s="42"/>
      <c r="K178" s="40"/>
      <c r="L178" s="40"/>
      <c r="M178" s="55"/>
      <c r="N178" s="55"/>
      <c r="O178" s="55"/>
      <c r="P178" s="40"/>
      <c r="Q178" s="1"/>
      <c r="R178" s="8"/>
    </row>
    <row r="179" spans="2:18" x14ac:dyDescent="0.25">
      <c r="B179" s="40"/>
      <c r="C179" s="58"/>
      <c r="D179" s="58"/>
      <c r="E179" s="40"/>
      <c r="F179" s="40"/>
      <c r="G179" s="40"/>
      <c r="H179" s="40"/>
      <c r="I179" s="40"/>
      <c r="J179" s="42"/>
      <c r="K179" s="40"/>
      <c r="L179" s="40"/>
      <c r="M179" s="55"/>
      <c r="N179" s="55"/>
      <c r="O179" s="55"/>
      <c r="P179" s="40"/>
      <c r="Q179" s="1"/>
      <c r="R179" s="8"/>
    </row>
    <row r="180" spans="2:18" ht="15" customHeight="1" x14ac:dyDescent="0.3">
      <c r="B180" s="40"/>
      <c r="C180" s="58"/>
      <c r="D180" s="58"/>
      <c r="E180" s="41"/>
      <c r="F180" s="41"/>
      <c r="G180" s="41"/>
      <c r="H180" s="41"/>
      <c r="I180" s="41"/>
      <c r="J180" s="77"/>
      <c r="K180" s="41"/>
      <c r="L180" s="41"/>
      <c r="M180" s="41"/>
      <c r="N180" s="41"/>
      <c r="O180" s="41"/>
      <c r="P180" s="41"/>
      <c r="Q180" s="1"/>
      <c r="R180" s="8"/>
    </row>
    <row r="181" spans="2:18" ht="15.75" customHeight="1" x14ac:dyDescent="0.3">
      <c r="B181" s="40"/>
      <c r="C181" s="40"/>
      <c r="D181" s="40"/>
      <c r="E181" s="41"/>
      <c r="F181" s="41"/>
      <c r="G181" s="41"/>
      <c r="H181" s="41"/>
      <c r="I181" s="41"/>
      <c r="J181" s="77"/>
      <c r="K181" s="41"/>
      <c r="L181" s="41"/>
      <c r="M181" s="41"/>
      <c r="N181" s="41"/>
      <c r="O181" s="41"/>
      <c r="P181" s="41"/>
      <c r="Q181" s="1"/>
      <c r="R181" s="8"/>
    </row>
    <row r="182" spans="2:18" x14ac:dyDescent="0.25">
      <c r="B182" s="42"/>
      <c r="C182" s="43"/>
      <c r="D182" s="43"/>
      <c r="E182" s="44"/>
      <c r="F182" s="44"/>
      <c r="G182" s="44"/>
      <c r="H182" s="42"/>
      <c r="I182" s="42"/>
      <c r="J182" s="42"/>
      <c r="K182" s="43"/>
      <c r="L182" s="43"/>
      <c r="M182" s="45"/>
      <c r="N182" s="46"/>
      <c r="O182" s="45"/>
      <c r="P182" s="43"/>
      <c r="Q182" s="1"/>
      <c r="R182" s="8"/>
    </row>
    <row r="183" spans="2:18" x14ac:dyDescent="0.25">
      <c r="B183" s="44"/>
      <c r="C183" s="47"/>
      <c r="D183" s="47"/>
      <c r="E183" s="48"/>
      <c r="F183" s="49"/>
      <c r="G183" s="48"/>
      <c r="H183" s="50"/>
      <c r="I183" s="40"/>
      <c r="J183" s="42"/>
      <c r="K183" s="51"/>
      <c r="L183" s="51"/>
      <c r="M183" s="50"/>
      <c r="N183" s="50"/>
      <c r="O183" s="50"/>
      <c r="P183" s="51"/>
      <c r="Q183" s="1"/>
      <c r="R183" s="8"/>
    </row>
    <row r="184" spans="2:18" x14ac:dyDescent="0.25">
      <c r="B184" s="44"/>
      <c r="C184" s="47"/>
      <c r="D184" s="47"/>
      <c r="E184" s="48"/>
      <c r="F184" s="49"/>
      <c r="G184" s="48"/>
      <c r="H184" s="50"/>
      <c r="I184" s="40"/>
      <c r="J184" s="42"/>
      <c r="K184" s="51"/>
      <c r="L184" s="51"/>
      <c r="M184" s="50"/>
      <c r="N184" s="50"/>
      <c r="O184" s="50"/>
      <c r="P184" s="51"/>
      <c r="Q184" s="1"/>
      <c r="R184" s="8"/>
    </row>
    <row r="185" spans="2:18" x14ac:dyDescent="0.25">
      <c r="B185" s="44"/>
      <c r="C185" s="52"/>
      <c r="D185" s="47"/>
      <c r="E185" s="48"/>
      <c r="F185" s="49"/>
      <c r="G185" s="48"/>
      <c r="H185" s="50"/>
      <c r="I185" s="40"/>
      <c r="J185" s="42"/>
      <c r="K185" s="51"/>
      <c r="L185" s="51"/>
      <c r="M185" s="50"/>
      <c r="N185" s="50"/>
      <c r="O185" s="50"/>
      <c r="P185" s="51"/>
      <c r="Q185" s="1"/>
      <c r="R185" s="8"/>
    </row>
    <row r="186" spans="2:18" x14ac:dyDescent="0.25">
      <c r="B186" s="53"/>
      <c r="C186" s="53"/>
      <c r="D186" s="53"/>
      <c r="E186" s="53"/>
      <c r="F186" s="53"/>
      <c r="G186" s="53"/>
      <c r="H186" s="54"/>
      <c r="I186" s="53"/>
      <c r="J186" s="61"/>
      <c r="K186" s="53"/>
      <c r="L186" s="53"/>
      <c r="M186" s="54"/>
      <c r="N186" s="54"/>
      <c r="O186" s="54"/>
      <c r="P186" s="54"/>
      <c r="Q186" s="1"/>
      <c r="R186" s="8"/>
    </row>
    <row r="187" spans="2:18" ht="15" customHeight="1" x14ac:dyDescent="0.25">
      <c r="B187" s="40"/>
      <c r="C187" s="40"/>
      <c r="D187" s="40"/>
      <c r="E187" s="40"/>
      <c r="F187" s="40"/>
      <c r="G187" s="40"/>
      <c r="H187" s="55"/>
      <c r="I187" s="40"/>
      <c r="J187" s="42"/>
      <c r="K187" s="40"/>
      <c r="L187" s="40"/>
      <c r="M187" s="55"/>
      <c r="N187" s="55"/>
      <c r="O187" s="55"/>
      <c r="P187" s="55"/>
      <c r="Q187" s="1"/>
      <c r="R187" s="8"/>
    </row>
    <row r="188" spans="2:18" ht="15.75" customHeight="1" x14ac:dyDescent="0.25">
      <c r="B188" s="40"/>
      <c r="C188" s="40"/>
      <c r="D188" s="40"/>
      <c r="E188" s="40"/>
      <c r="F188" s="40"/>
      <c r="G188" s="40"/>
      <c r="H188" s="55"/>
      <c r="I188" s="40"/>
      <c r="J188" s="42"/>
      <c r="K188" s="40"/>
      <c r="L188" s="40"/>
      <c r="M188" s="55"/>
      <c r="N188" s="55"/>
      <c r="O188" s="55"/>
      <c r="P188" s="55"/>
      <c r="Q188" s="1"/>
      <c r="R188" s="8"/>
    </row>
    <row r="189" spans="2:18" ht="15.75" x14ac:dyDescent="0.25">
      <c r="B189" s="56"/>
      <c r="C189" s="57"/>
      <c r="D189" s="57"/>
      <c r="E189" s="57"/>
      <c r="F189" s="57"/>
      <c r="G189" s="57"/>
      <c r="H189" s="40"/>
      <c r="I189" s="40"/>
      <c r="J189" s="42"/>
      <c r="K189" s="40"/>
      <c r="L189" s="40"/>
      <c r="M189" s="55"/>
      <c r="N189" s="55"/>
      <c r="O189" s="55"/>
      <c r="P189" s="40"/>
      <c r="Q189" s="1"/>
      <c r="R189" s="8"/>
    </row>
    <row r="190" spans="2:18" x14ac:dyDescent="0.25">
      <c r="B190" s="40"/>
      <c r="C190" s="58"/>
      <c r="D190" s="58"/>
      <c r="E190" s="40"/>
      <c r="F190" s="40"/>
      <c r="G190" s="40"/>
      <c r="H190" s="40"/>
      <c r="I190" s="40"/>
      <c r="J190" s="42"/>
      <c r="K190" s="40"/>
      <c r="L190" s="40"/>
      <c r="M190" s="55"/>
      <c r="N190" s="55"/>
      <c r="O190" s="55"/>
      <c r="P190" s="40"/>
      <c r="Q190" s="1"/>
      <c r="R190" s="8"/>
    </row>
    <row r="191" spans="2:18" ht="15" customHeight="1" x14ac:dyDescent="0.3">
      <c r="B191" s="40"/>
      <c r="C191" s="58"/>
      <c r="D191" s="58"/>
      <c r="E191" s="41"/>
      <c r="F191" s="41"/>
      <c r="G191" s="41"/>
      <c r="H191" s="41"/>
      <c r="I191" s="41"/>
      <c r="J191" s="77"/>
      <c r="K191" s="41"/>
      <c r="L191" s="41"/>
      <c r="M191" s="41"/>
      <c r="N191" s="41"/>
      <c r="O191" s="41"/>
      <c r="P191" s="41"/>
      <c r="Q191" s="1"/>
      <c r="R191" s="8"/>
    </row>
    <row r="192" spans="2:18" ht="15.75" customHeight="1" x14ac:dyDescent="0.3">
      <c r="B192" s="40"/>
      <c r="C192" s="40"/>
      <c r="D192" s="40"/>
      <c r="E192" s="41"/>
      <c r="F192" s="41"/>
      <c r="G192" s="41"/>
      <c r="H192" s="41"/>
      <c r="I192" s="41"/>
      <c r="J192" s="77"/>
      <c r="K192" s="41"/>
      <c r="L192" s="41"/>
      <c r="M192" s="41"/>
      <c r="N192" s="41"/>
      <c r="O192" s="41"/>
      <c r="P192" s="41"/>
      <c r="Q192" s="1"/>
      <c r="R192" s="8"/>
    </row>
    <row r="193" spans="2:18" x14ac:dyDescent="0.25">
      <c r="B193" s="42"/>
      <c r="C193" s="43"/>
      <c r="D193" s="43"/>
      <c r="E193" s="44"/>
      <c r="F193" s="44"/>
      <c r="G193" s="44"/>
      <c r="H193" s="42"/>
      <c r="I193" s="42"/>
      <c r="J193" s="42"/>
      <c r="K193" s="43"/>
      <c r="L193" s="43"/>
      <c r="M193" s="45"/>
      <c r="N193" s="46"/>
      <c r="O193" s="45"/>
      <c r="P193" s="43"/>
      <c r="Q193" s="1"/>
      <c r="R193" s="8"/>
    </row>
    <row r="194" spans="2:18" x14ac:dyDescent="0.25">
      <c r="B194" s="44"/>
      <c r="C194" s="47"/>
      <c r="D194" s="47"/>
      <c r="E194" s="48"/>
      <c r="F194" s="49"/>
      <c r="G194" s="48"/>
      <c r="H194" s="50"/>
      <c r="I194" s="40"/>
      <c r="J194" s="42"/>
      <c r="K194" s="51"/>
      <c r="L194" s="51"/>
      <c r="M194" s="50"/>
      <c r="N194" s="50"/>
      <c r="O194" s="50"/>
      <c r="P194" s="51"/>
      <c r="Q194" s="1"/>
      <c r="R194" s="8"/>
    </row>
    <row r="195" spans="2:18" x14ac:dyDescent="0.25">
      <c r="B195" s="53"/>
      <c r="C195" s="53"/>
      <c r="D195" s="53"/>
      <c r="E195" s="53"/>
      <c r="F195" s="53"/>
      <c r="G195" s="53"/>
      <c r="H195" s="54"/>
      <c r="I195" s="53"/>
      <c r="J195" s="61"/>
      <c r="K195" s="53"/>
      <c r="L195" s="53"/>
      <c r="M195" s="54"/>
      <c r="N195" s="54"/>
      <c r="O195" s="54"/>
      <c r="P195" s="54"/>
      <c r="Q195" s="1"/>
      <c r="R195" s="8"/>
    </row>
    <row r="196" spans="2:18" x14ac:dyDescent="0.25">
      <c r="B196" s="40"/>
      <c r="C196" s="40"/>
      <c r="D196" s="40"/>
      <c r="E196" s="40"/>
      <c r="F196" s="40"/>
      <c r="G196" s="40"/>
      <c r="H196" s="55"/>
      <c r="I196" s="40"/>
      <c r="J196" s="42"/>
      <c r="K196" s="40"/>
      <c r="L196" s="40"/>
      <c r="M196" s="55"/>
      <c r="N196" s="55"/>
      <c r="O196" s="55"/>
      <c r="P196" s="55"/>
      <c r="Q196" s="1"/>
      <c r="R196" s="8"/>
    </row>
    <row r="197" spans="2:18" x14ac:dyDescent="0.25">
      <c r="B197" s="40"/>
      <c r="C197" s="40"/>
      <c r="D197" s="40"/>
      <c r="E197" s="40"/>
      <c r="F197" s="40"/>
      <c r="G197" s="40"/>
      <c r="H197" s="55"/>
      <c r="I197" s="40"/>
      <c r="J197" s="42"/>
      <c r="K197" s="40"/>
      <c r="L197" s="40"/>
      <c r="M197" s="55"/>
      <c r="N197" s="55"/>
      <c r="O197" s="55"/>
      <c r="P197" s="55"/>
      <c r="Q197" s="1"/>
      <c r="R197" s="8"/>
    </row>
    <row r="198" spans="2:18" ht="15.75" x14ac:dyDescent="0.25">
      <c r="B198" s="56"/>
      <c r="C198" s="57"/>
      <c r="D198" s="57"/>
      <c r="E198" s="57"/>
      <c r="F198" s="57"/>
      <c r="G198" s="57"/>
      <c r="H198" s="40"/>
      <c r="I198" s="40"/>
      <c r="J198" s="42"/>
      <c r="K198" s="40"/>
      <c r="L198" s="40"/>
      <c r="M198" s="55"/>
      <c r="N198" s="55"/>
      <c r="O198" s="55"/>
      <c r="P198" s="40"/>
      <c r="Q198" s="1"/>
      <c r="R198" s="8"/>
    </row>
    <row r="199" spans="2:18" x14ac:dyDescent="0.25">
      <c r="B199" s="40"/>
      <c r="C199" s="58"/>
      <c r="D199" s="58"/>
      <c r="E199" s="40"/>
      <c r="F199" s="40"/>
      <c r="G199" s="40"/>
      <c r="H199" s="40"/>
      <c r="I199" s="40"/>
      <c r="J199" s="42"/>
      <c r="K199" s="40"/>
      <c r="L199" s="40"/>
      <c r="M199" s="55"/>
      <c r="N199" s="55"/>
      <c r="O199" s="55"/>
      <c r="P199" s="40"/>
      <c r="Q199" s="1"/>
      <c r="R199" s="8"/>
    </row>
    <row r="200" spans="2:18" ht="15" customHeight="1" x14ac:dyDescent="0.3">
      <c r="B200" s="40"/>
      <c r="C200" s="58"/>
      <c r="D200" s="58"/>
      <c r="E200" s="41"/>
      <c r="F200" s="41"/>
      <c r="G200" s="41"/>
      <c r="H200" s="41"/>
      <c r="I200" s="41"/>
      <c r="J200" s="77"/>
      <c r="K200" s="41"/>
      <c r="L200" s="41"/>
      <c r="M200" s="41"/>
      <c r="N200" s="41"/>
      <c r="O200" s="41"/>
      <c r="P200" s="41"/>
      <c r="Q200" s="1"/>
      <c r="R200" s="8"/>
    </row>
    <row r="201" spans="2:18" ht="15.75" customHeight="1" x14ac:dyDescent="0.3">
      <c r="B201" s="40"/>
      <c r="C201" s="40"/>
      <c r="D201" s="40"/>
      <c r="E201" s="41"/>
      <c r="F201" s="41"/>
      <c r="G201" s="41"/>
      <c r="H201" s="41"/>
      <c r="I201" s="41"/>
      <c r="J201" s="77"/>
      <c r="K201" s="41"/>
      <c r="L201" s="41"/>
      <c r="M201" s="41"/>
      <c r="N201" s="41"/>
      <c r="O201" s="41"/>
      <c r="P201" s="41"/>
      <c r="Q201" s="1"/>
      <c r="R201" s="8"/>
    </row>
    <row r="202" spans="2:18" x14ac:dyDescent="0.25">
      <c r="B202" s="42"/>
      <c r="C202" s="43"/>
      <c r="D202" s="43"/>
      <c r="E202" s="44"/>
      <c r="F202" s="44"/>
      <c r="G202" s="44"/>
      <c r="H202" s="42"/>
      <c r="I202" s="42"/>
      <c r="J202" s="42"/>
      <c r="K202" s="43"/>
      <c r="L202" s="43"/>
      <c r="M202" s="45"/>
      <c r="N202" s="46"/>
      <c r="O202" s="45"/>
      <c r="P202" s="43"/>
      <c r="Q202" s="1"/>
      <c r="R202" s="8"/>
    </row>
    <row r="203" spans="2:18" ht="18.75" customHeight="1" x14ac:dyDescent="0.25">
      <c r="B203" s="44"/>
      <c r="C203" s="59"/>
      <c r="D203" s="59"/>
      <c r="E203" s="48"/>
      <c r="F203" s="49"/>
      <c r="G203" s="48"/>
      <c r="H203" s="50"/>
      <c r="I203" s="40"/>
      <c r="J203" s="42"/>
      <c r="K203" s="51"/>
      <c r="L203" s="51"/>
      <c r="M203" s="50"/>
      <c r="N203" s="50"/>
      <c r="O203" s="50"/>
      <c r="P203" s="51"/>
      <c r="Q203" s="1"/>
      <c r="R203" s="8"/>
    </row>
    <row r="204" spans="2:18" ht="18.75" customHeight="1" x14ac:dyDescent="0.25">
      <c r="B204" s="44"/>
      <c r="C204" s="59"/>
      <c r="D204" s="59"/>
      <c r="E204" s="48"/>
      <c r="F204" s="49"/>
      <c r="G204" s="48"/>
      <c r="H204" s="50"/>
      <c r="I204" s="40"/>
      <c r="J204" s="42"/>
      <c r="K204" s="51"/>
      <c r="L204" s="51"/>
      <c r="M204" s="50"/>
      <c r="N204" s="50"/>
      <c r="O204" s="50"/>
      <c r="P204" s="51"/>
      <c r="Q204" s="1"/>
      <c r="R204" s="8"/>
    </row>
    <row r="205" spans="2:18" ht="15" customHeight="1" x14ac:dyDescent="0.25">
      <c r="B205" s="53"/>
      <c r="C205" s="53"/>
      <c r="D205" s="53"/>
      <c r="E205" s="53"/>
      <c r="F205" s="53"/>
      <c r="G205" s="53"/>
      <c r="H205" s="54"/>
      <c r="I205" s="53"/>
      <c r="J205" s="61"/>
      <c r="K205" s="53"/>
      <c r="L205" s="53"/>
      <c r="M205" s="54"/>
      <c r="N205" s="54"/>
      <c r="O205" s="54"/>
      <c r="P205" s="54"/>
      <c r="Q205" s="1"/>
      <c r="R205" s="8"/>
    </row>
    <row r="206" spans="2:18" ht="15.75" customHeight="1" x14ac:dyDescent="0.25">
      <c r="B206" s="40"/>
      <c r="C206" s="40"/>
      <c r="D206" s="40"/>
      <c r="E206" s="40"/>
      <c r="F206" s="40"/>
      <c r="G206" s="40"/>
      <c r="H206" s="55"/>
      <c r="I206" s="40"/>
      <c r="J206" s="42"/>
      <c r="K206" s="40"/>
      <c r="L206" s="40"/>
      <c r="M206" s="55"/>
      <c r="N206" s="55"/>
      <c r="O206" s="55"/>
      <c r="P206" s="55"/>
      <c r="Q206" s="1"/>
      <c r="R206" s="8"/>
    </row>
    <row r="207" spans="2:18" x14ac:dyDescent="0.25">
      <c r="B207" s="40"/>
      <c r="C207" s="40"/>
      <c r="D207" s="40"/>
      <c r="E207" s="40"/>
      <c r="F207" s="40"/>
      <c r="G207" s="40"/>
      <c r="H207" s="55"/>
      <c r="I207" s="40"/>
      <c r="J207" s="42"/>
      <c r="K207" s="40"/>
      <c r="L207" s="40"/>
      <c r="M207" s="55"/>
      <c r="N207" s="55"/>
      <c r="O207" s="55"/>
      <c r="P207" s="55"/>
      <c r="Q207" s="1"/>
      <c r="R207" s="8"/>
    </row>
    <row r="208" spans="2:18" ht="15.75" x14ac:dyDescent="0.25">
      <c r="B208" s="56"/>
      <c r="C208" s="57"/>
      <c r="D208" s="57"/>
      <c r="E208" s="57"/>
      <c r="F208" s="57"/>
      <c r="G208" s="57"/>
      <c r="H208" s="40"/>
      <c r="I208" s="40"/>
      <c r="J208" s="42"/>
      <c r="K208" s="40"/>
      <c r="L208" s="40"/>
      <c r="M208" s="55"/>
      <c r="N208" s="55"/>
      <c r="O208" s="55"/>
      <c r="P208" s="40"/>
      <c r="Q208" s="1"/>
      <c r="R208" s="8"/>
    </row>
    <row r="209" spans="2:18" x14ac:dyDescent="0.25">
      <c r="B209" s="40"/>
      <c r="C209" s="58"/>
      <c r="D209" s="58"/>
      <c r="E209" s="40"/>
      <c r="F209" s="40"/>
      <c r="G209" s="40"/>
      <c r="H209" s="40"/>
      <c r="I209" s="40"/>
      <c r="J209" s="42"/>
      <c r="K209" s="40"/>
      <c r="L209" s="40"/>
      <c r="M209" s="55"/>
      <c r="N209" s="55"/>
      <c r="O209" s="55"/>
      <c r="P209" s="40"/>
      <c r="Q209" s="1"/>
      <c r="R209" s="8"/>
    </row>
    <row r="210" spans="2:18" ht="15" customHeight="1" x14ac:dyDescent="0.3">
      <c r="B210" s="40"/>
      <c r="C210" s="58"/>
      <c r="D210" s="58"/>
      <c r="E210" s="41"/>
      <c r="F210" s="41"/>
      <c r="G210" s="41"/>
      <c r="H210" s="41"/>
      <c r="I210" s="41"/>
      <c r="J210" s="77"/>
      <c r="K210" s="41"/>
      <c r="L210" s="41"/>
      <c r="M210" s="41"/>
      <c r="N210" s="41"/>
      <c r="O210" s="41"/>
      <c r="P210" s="41"/>
      <c r="Q210" s="1"/>
      <c r="R210" s="8"/>
    </row>
    <row r="211" spans="2:18" ht="15.75" customHeight="1" x14ac:dyDescent="0.3">
      <c r="B211" s="40"/>
      <c r="C211" s="40"/>
      <c r="D211" s="40"/>
      <c r="E211" s="41"/>
      <c r="F211" s="41"/>
      <c r="G211" s="41"/>
      <c r="H211" s="41"/>
      <c r="I211" s="41"/>
      <c r="J211" s="77"/>
      <c r="K211" s="41"/>
      <c r="L211" s="41"/>
      <c r="M211" s="41"/>
      <c r="N211" s="41"/>
      <c r="O211" s="41"/>
      <c r="P211" s="41"/>
      <c r="Q211" s="1"/>
      <c r="R211" s="8"/>
    </row>
    <row r="212" spans="2:18" x14ac:dyDescent="0.25">
      <c r="B212" s="42"/>
      <c r="C212" s="43"/>
      <c r="D212" s="43"/>
      <c r="E212" s="44"/>
      <c r="F212" s="44"/>
      <c r="G212" s="44"/>
      <c r="H212" s="42"/>
      <c r="I212" s="42"/>
      <c r="J212" s="42"/>
      <c r="K212" s="43"/>
      <c r="L212" s="43"/>
      <c r="M212" s="45"/>
      <c r="N212" s="46"/>
      <c r="O212" s="45"/>
      <c r="P212" s="43"/>
      <c r="Q212" s="1"/>
      <c r="R212" s="8"/>
    </row>
    <row r="213" spans="2:18" x14ac:dyDescent="0.25">
      <c r="B213" s="44"/>
      <c r="C213" s="47"/>
      <c r="D213" s="47"/>
      <c r="E213" s="48"/>
      <c r="F213" s="49"/>
      <c r="G213" s="48"/>
      <c r="H213" s="50"/>
      <c r="I213" s="40"/>
      <c r="J213" s="42"/>
      <c r="K213" s="51"/>
      <c r="L213" s="51"/>
      <c r="M213" s="50"/>
      <c r="N213" s="50"/>
      <c r="O213" s="50"/>
      <c r="P213" s="51"/>
      <c r="Q213" s="1"/>
      <c r="R213" s="8"/>
    </row>
    <row r="214" spans="2:18" x14ac:dyDescent="0.25">
      <c r="B214" s="44"/>
      <c r="C214" s="52"/>
      <c r="D214" s="47"/>
      <c r="E214" s="48"/>
      <c r="F214" s="49"/>
      <c r="G214" s="48"/>
      <c r="H214" s="50"/>
      <c r="I214" s="40"/>
      <c r="J214" s="42"/>
      <c r="K214" s="51"/>
      <c r="L214" s="51"/>
      <c r="M214" s="50"/>
      <c r="N214" s="50"/>
      <c r="O214" s="50"/>
      <c r="P214" s="51"/>
      <c r="Q214" s="1"/>
      <c r="R214" s="8"/>
    </row>
    <row r="215" spans="2:18" ht="15" customHeight="1" x14ac:dyDescent="0.25">
      <c r="B215" s="60"/>
      <c r="C215" s="52"/>
      <c r="D215" s="47"/>
      <c r="E215" s="48"/>
      <c r="F215" s="50"/>
      <c r="G215" s="48"/>
      <c r="H215" s="50"/>
      <c r="I215" s="40"/>
      <c r="J215" s="42"/>
      <c r="K215" s="51"/>
      <c r="L215" s="51"/>
      <c r="M215" s="50"/>
      <c r="N215" s="50"/>
      <c r="O215" s="50"/>
      <c r="P215" s="51"/>
      <c r="Q215" s="1"/>
      <c r="R215" s="8"/>
    </row>
    <row r="216" spans="2:18" ht="15.75" customHeight="1" x14ac:dyDescent="0.25">
      <c r="B216" s="44"/>
      <c r="C216" s="52"/>
      <c r="D216" s="52"/>
      <c r="E216" s="48"/>
      <c r="F216" s="50"/>
      <c r="G216" s="48"/>
      <c r="H216" s="50"/>
      <c r="I216" s="40"/>
      <c r="J216" s="42"/>
      <c r="K216" s="51"/>
      <c r="L216" s="51"/>
      <c r="M216" s="50"/>
      <c r="N216" s="50"/>
      <c r="O216" s="50"/>
      <c r="P216" s="51"/>
      <c r="Q216" s="1"/>
      <c r="R216" s="8"/>
    </row>
    <row r="217" spans="2:18" x14ac:dyDescent="0.25">
      <c r="B217" s="44"/>
      <c r="C217" s="52"/>
      <c r="D217" s="52"/>
      <c r="E217" s="48"/>
      <c r="F217" s="50"/>
      <c r="G217" s="48"/>
      <c r="H217" s="50"/>
      <c r="I217" s="40"/>
      <c r="J217" s="42"/>
      <c r="K217" s="51"/>
      <c r="L217" s="51"/>
      <c r="M217" s="50"/>
      <c r="N217" s="50"/>
      <c r="O217" s="50"/>
      <c r="P217" s="51"/>
      <c r="Q217" s="1"/>
      <c r="R217" s="8"/>
    </row>
    <row r="218" spans="2:18" x14ac:dyDescent="0.25">
      <c r="B218" s="44"/>
      <c r="C218" s="52"/>
      <c r="D218" s="52"/>
      <c r="E218" s="48"/>
      <c r="F218" s="50"/>
      <c r="G218" s="48"/>
      <c r="H218" s="50"/>
      <c r="I218" s="40"/>
      <c r="J218" s="42"/>
      <c r="K218" s="51"/>
      <c r="L218" s="51"/>
      <c r="M218" s="50"/>
      <c r="N218" s="50"/>
      <c r="O218" s="50"/>
      <c r="P218" s="51"/>
      <c r="Q218" s="1"/>
      <c r="R218" s="8"/>
    </row>
    <row r="219" spans="2:18" x14ac:dyDescent="0.25">
      <c r="B219" s="44"/>
      <c r="C219" s="52"/>
      <c r="D219" s="52"/>
      <c r="E219" s="48"/>
      <c r="F219" s="50"/>
      <c r="G219" s="48"/>
      <c r="H219" s="50"/>
      <c r="I219" s="40"/>
      <c r="J219" s="42"/>
      <c r="K219" s="51"/>
      <c r="L219" s="51"/>
      <c r="M219" s="50"/>
      <c r="N219" s="50"/>
      <c r="O219" s="50"/>
      <c r="P219" s="51"/>
      <c r="Q219" s="1"/>
      <c r="R219" s="8"/>
    </row>
    <row r="220" spans="2:18" x14ac:dyDescent="0.25">
      <c r="B220" s="44"/>
      <c r="C220" s="52"/>
      <c r="D220" s="52"/>
      <c r="E220" s="48"/>
      <c r="F220" s="50"/>
      <c r="G220" s="48"/>
      <c r="H220" s="50"/>
      <c r="I220" s="40"/>
      <c r="J220" s="42"/>
      <c r="K220" s="51"/>
      <c r="L220" s="51"/>
      <c r="M220" s="50"/>
      <c r="N220" s="50"/>
      <c r="O220" s="50"/>
      <c r="P220" s="51"/>
      <c r="Q220" s="1"/>
      <c r="R220" s="8"/>
    </row>
    <row r="221" spans="2:18" x14ac:dyDescent="0.25">
      <c r="B221" s="44"/>
      <c r="C221" s="52"/>
      <c r="D221" s="52"/>
      <c r="E221" s="48"/>
      <c r="F221" s="50"/>
      <c r="G221" s="48"/>
      <c r="H221" s="50"/>
      <c r="I221" s="40"/>
      <c r="J221" s="42"/>
      <c r="K221" s="51"/>
      <c r="L221" s="51"/>
      <c r="M221" s="50"/>
      <c r="N221" s="50"/>
      <c r="O221" s="50"/>
      <c r="P221" s="51"/>
      <c r="Q221" s="1"/>
      <c r="R221" s="8"/>
    </row>
    <row r="222" spans="2:18" x14ac:dyDescent="0.25">
      <c r="B222" s="44"/>
      <c r="C222" s="52"/>
      <c r="D222" s="52"/>
      <c r="E222" s="48"/>
      <c r="F222" s="50"/>
      <c r="G222" s="48"/>
      <c r="H222" s="50"/>
      <c r="I222" s="40"/>
      <c r="J222" s="42"/>
      <c r="K222" s="51"/>
      <c r="L222" s="51"/>
      <c r="M222" s="50"/>
      <c r="N222" s="50"/>
      <c r="O222" s="50"/>
      <c r="P222" s="51"/>
      <c r="Q222" s="1"/>
      <c r="R222" s="8"/>
    </row>
    <row r="223" spans="2:18" x14ac:dyDescent="0.25">
      <c r="B223" s="44"/>
      <c r="C223" s="52"/>
      <c r="D223" s="52"/>
      <c r="E223" s="48"/>
      <c r="F223" s="50"/>
      <c r="G223" s="48"/>
      <c r="H223" s="50"/>
      <c r="I223" s="40"/>
      <c r="J223" s="42"/>
      <c r="K223" s="51"/>
      <c r="L223" s="51"/>
      <c r="M223" s="50"/>
      <c r="N223" s="50"/>
      <c r="O223" s="50"/>
      <c r="P223" s="51"/>
      <c r="Q223" s="1"/>
      <c r="R223" s="8"/>
    </row>
    <row r="224" spans="2:18" x14ac:dyDescent="0.25">
      <c r="B224" s="44"/>
      <c r="C224" s="52"/>
      <c r="D224" s="52"/>
      <c r="E224" s="48"/>
      <c r="F224" s="50"/>
      <c r="G224" s="48"/>
      <c r="H224" s="50"/>
      <c r="I224" s="40"/>
      <c r="J224" s="42"/>
      <c r="K224" s="51"/>
      <c r="L224" s="51"/>
      <c r="M224" s="50"/>
      <c r="N224" s="50"/>
      <c r="O224" s="50"/>
      <c r="P224" s="51"/>
      <c r="Q224" s="1"/>
      <c r="R224" s="8"/>
    </row>
    <row r="225" spans="2:18" x14ac:dyDescent="0.25">
      <c r="B225" s="44"/>
      <c r="C225" s="52"/>
      <c r="D225" s="52"/>
      <c r="E225" s="48"/>
      <c r="F225" s="50"/>
      <c r="G225" s="48"/>
      <c r="H225" s="50"/>
      <c r="I225" s="40"/>
      <c r="J225" s="42"/>
      <c r="K225" s="51"/>
      <c r="L225" s="51"/>
      <c r="M225" s="50"/>
      <c r="N225" s="50"/>
      <c r="O225" s="50"/>
      <c r="P225" s="51"/>
      <c r="Q225" s="1"/>
      <c r="R225" s="8"/>
    </row>
    <row r="226" spans="2:18" x14ac:dyDescent="0.25">
      <c r="B226" s="44"/>
      <c r="C226" s="52"/>
      <c r="D226" s="52"/>
      <c r="E226" s="48"/>
      <c r="F226" s="50"/>
      <c r="G226" s="48"/>
      <c r="H226" s="50"/>
      <c r="I226" s="40"/>
      <c r="J226" s="42"/>
      <c r="K226" s="51"/>
      <c r="L226" s="51"/>
      <c r="M226" s="50"/>
      <c r="N226" s="50"/>
      <c r="O226" s="50"/>
      <c r="P226" s="51"/>
      <c r="Q226" s="1"/>
      <c r="R226" s="8"/>
    </row>
    <row r="227" spans="2:18" x14ac:dyDescent="0.25">
      <c r="B227" s="44"/>
      <c r="C227" s="52"/>
      <c r="D227" s="52"/>
      <c r="E227" s="48"/>
      <c r="F227" s="50"/>
      <c r="G227" s="48"/>
      <c r="H227" s="50"/>
      <c r="I227" s="40"/>
      <c r="J227" s="42"/>
      <c r="K227" s="51"/>
      <c r="L227" s="51"/>
      <c r="M227" s="50"/>
      <c r="N227" s="50"/>
      <c r="O227" s="50"/>
      <c r="P227" s="51"/>
      <c r="Q227" s="1"/>
      <c r="R227" s="8"/>
    </row>
    <row r="228" spans="2:18" x14ac:dyDescent="0.25">
      <c r="B228" s="44"/>
      <c r="C228" s="52"/>
      <c r="D228" s="52"/>
      <c r="E228" s="48"/>
      <c r="F228" s="50"/>
      <c r="G228" s="48"/>
      <c r="H228" s="50"/>
      <c r="I228" s="40"/>
      <c r="J228" s="42"/>
      <c r="K228" s="51"/>
      <c r="L228" s="51"/>
      <c r="M228" s="50"/>
      <c r="N228" s="50"/>
      <c r="O228" s="50"/>
      <c r="P228" s="51"/>
      <c r="Q228" s="1"/>
      <c r="R228" s="8"/>
    </row>
    <row r="229" spans="2:18" x14ac:dyDescent="0.25">
      <c r="B229" s="53"/>
      <c r="C229" s="53"/>
      <c r="D229" s="53"/>
      <c r="E229" s="53"/>
      <c r="F229" s="53"/>
      <c r="G229" s="53"/>
      <c r="H229" s="54"/>
      <c r="I229" s="53"/>
      <c r="J229" s="61"/>
      <c r="K229" s="53"/>
      <c r="L229" s="53"/>
      <c r="M229" s="54"/>
      <c r="N229" s="54"/>
      <c r="O229" s="54"/>
      <c r="P229" s="54"/>
      <c r="Q229" s="1"/>
      <c r="R229" s="8"/>
    </row>
    <row r="230" spans="2:18" x14ac:dyDescent="0.25">
      <c r="B230" s="40"/>
      <c r="C230" s="40"/>
      <c r="D230" s="40"/>
      <c r="E230" s="40"/>
      <c r="F230" s="40"/>
      <c r="G230" s="40"/>
      <c r="H230" s="55"/>
      <c r="I230" s="40"/>
      <c r="J230" s="42"/>
      <c r="K230" s="40"/>
      <c r="L230" s="40"/>
      <c r="M230" s="55"/>
      <c r="N230" s="55"/>
      <c r="O230" s="55"/>
      <c r="P230" s="55"/>
      <c r="Q230" s="1"/>
      <c r="R230" s="8"/>
    </row>
    <row r="231" spans="2:18" x14ac:dyDescent="0.25">
      <c r="B231" s="40"/>
      <c r="C231" s="40"/>
      <c r="D231" s="40"/>
      <c r="E231" s="40"/>
      <c r="F231" s="40"/>
      <c r="G231" s="40"/>
      <c r="H231" s="55"/>
      <c r="I231" s="40"/>
      <c r="J231" s="42"/>
      <c r="K231" s="40"/>
      <c r="L231" s="40"/>
      <c r="M231" s="55"/>
      <c r="N231" s="55"/>
      <c r="O231" s="55"/>
      <c r="P231" s="55"/>
      <c r="Q231" s="1"/>
      <c r="R231" s="8"/>
    </row>
    <row r="232" spans="2:18" x14ac:dyDescent="0.25">
      <c r="B232" s="53"/>
      <c r="C232" s="53"/>
      <c r="D232" s="53"/>
      <c r="E232" s="53"/>
      <c r="F232" s="53"/>
      <c r="G232" s="53"/>
      <c r="H232" s="54"/>
      <c r="I232" s="53"/>
      <c r="J232" s="61"/>
      <c r="K232" s="61"/>
      <c r="L232" s="61"/>
      <c r="M232" s="54"/>
      <c r="N232" s="54"/>
      <c r="O232" s="54"/>
      <c r="P232" s="54"/>
    </row>
    <row r="233" spans="2:18" ht="15" customHeight="1" x14ac:dyDescent="0.25"/>
    <row r="234" spans="2:18" ht="15.75" customHeight="1" x14ac:dyDescent="0.25"/>
    <row r="236" spans="2:18" x14ac:dyDescent="0.25">
      <c r="O236" s="1"/>
    </row>
  </sheetData>
  <mergeCells count="57">
    <mergeCell ref="E133:G133"/>
    <mergeCell ref="E115:G115"/>
    <mergeCell ref="C120:G120"/>
    <mergeCell ref="E122:J123"/>
    <mergeCell ref="K122:P123"/>
    <mergeCell ref="K131:P132"/>
    <mergeCell ref="E94:J95"/>
    <mergeCell ref="K94:P95"/>
    <mergeCell ref="C111:G111"/>
    <mergeCell ref="E113:J114"/>
    <mergeCell ref="K113:P114"/>
    <mergeCell ref="C82:G82"/>
    <mergeCell ref="E84:J85"/>
    <mergeCell ref="K84:P85"/>
    <mergeCell ref="E86:G86"/>
    <mergeCell ref="C92:G92"/>
    <mergeCell ref="E58:G58"/>
    <mergeCell ref="C63:G63"/>
    <mergeCell ref="E65:J66"/>
    <mergeCell ref="K65:P66"/>
    <mergeCell ref="E67:G67"/>
    <mergeCell ref="E40:G40"/>
    <mergeCell ref="C45:G45"/>
    <mergeCell ref="E47:J48"/>
    <mergeCell ref="K47:P48"/>
    <mergeCell ref="K56:P57"/>
    <mergeCell ref="E28:J29"/>
    <mergeCell ref="K28:P29"/>
    <mergeCell ref="C36:G36"/>
    <mergeCell ref="E38:J39"/>
    <mergeCell ref="K38:P39"/>
    <mergeCell ref="C17:G17"/>
    <mergeCell ref="E19:J20"/>
    <mergeCell ref="K19:P20"/>
    <mergeCell ref="E21:G21"/>
    <mergeCell ref="C26:G26"/>
    <mergeCell ref="C102:G102"/>
    <mergeCell ref="E104:J105"/>
    <mergeCell ref="K104:P105"/>
    <mergeCell ref="E106:G106"/>
    <mergeCell ref="E96:G96"/>
    <mergeCell ref="J168:L168"/>
    <mergeCell ref="C3:G3"/>
    <mergeCell ref="E5:J6"/>
    <mergeCell ref="K5:P6"/>
    <mergeCell ref="E7:G7"/>
    <mergeCell ref="E30:G30"/>
    <mergeCell ref="C129:G129"/>
    <mergeCell ref="E131:J132"/>
    <mergeCell ref="C72:G72"/>
    <mergeCell ref="E74:J75"/>
    <mergeCell ref="K74:P75"/>
    <mergeCell ref="E76:G76"/>
    <mergeCell ref="E49:G49"/>
    <mergeCell ref="C54:G54"/>
    <mergeCell ref="E56:J57"/>
    <mergeCell ref="E124:G12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&amp;C&amp;"-,Félkövér dőlt"&amp;14Bátaszék- kátyúfelmérés II. ütembelterület&amp;"-,Normál"
Felmérési napló
&amp;R&amp;P</oddHeader>
  </headerFooter>
  <rowBreaks count="4" manualBreakCount="4">
    <brk id="43" max="15" man="1"/>
    <brk id="90" max="15" man="1"/>
    <brk id="127" max="15" man="1"/>
    <brk id="18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Felmérés</vt:lpstr>
      <vt:lpstr>Felmérés!Nyomtatási_terület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 Zoli</cp:lastModifiedBy>
  <cp:lastPrinted>2021-09-20T14:15:06Z</cp:lastPrinted>
  <dcterms:created xsi:type="dcterms:W3CDTF">2013-04-04T17:08:38Z</dcterms:created>
  <dcterms:modified xsi:type="dcterms:W3CDTF">2021-09-20T14:17:11Z</dcterms:modified>
</cp:coreProperties>
</file>