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stulet\előterjesztések\2022\2022.08.31\147.sz.et. Marketing 2022. évi üzleti terv mód és I. félév(CSL,aljegyző)\"/>
    </mc:Choice>
  </mc:AlternateContent>
  <bookViews>
    <workbookView xWindow="0" yWindow="0" windowWidth="28800" windowHeight="12300"/>
  </bookViews>
  <sheets>
    <sheet name="Munka1" sheetId="1" r:id="rId1"/>
    <sheet name="Munka2" sheetId="2" r:id="rId2"/>
    <sheet name="Munk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K17" i="1"/>
  <c r="K16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5" i="1" s="1"/>
  <c r="I33" i="1"/>
  <c r="K31" i="1" l="1"/>
  <c r="L28" i="1"/>
  <c r="L29" i="1"/>
  <c r="L30" i="1"/>
  <c r="K25" i="1"/>
  <c r="K26" i="1"/>
  <c r="K27" i="1"/>
  <c r="K28" i="1"/>
  <c r="K29" i="1"/>
  <c r="K30" i="1"/>
  <c r="K24" i="1"/>
  <c r="K19" i="1"/>
  <c r="K20" i="1"/>
  <c r="L18" i="1"/>
  <c r="K18" i="1"/>
  <c r="L14" i="1"/>
  <c r="L15" i="1"/>
  <c r="L16" i="1"/>
  <c r="L17" i="1"/>
  <c r="K14" i="1"/>
  <c r="K15" i="1"/>
  <c r="K11" i="1"/>
  <c r="K12" i="1"/>
  <c r="K13" i="1"/>
  <c r="K6" i="1"/>
  <c r="K7" i="1"/>
  <c r="K8" i="1"/>
  <c r="K9" i="1"/>
  <c r="K10" i="1"/>
  <c r="K5" i="1"/>
  <c r="H11" i="1"/>
  <c r="H10" i="1"/>
  <c r="H9" i="1"/>
  <c r="G35" i="1" l="1"/>
  <c r="H25" i="1"/>
  <c r="H26" i="1"/>
  <c r="H24" i="1"/>
  <c r="H6" i="1"/>
  <c r="H7" i="1"/>
  <c r="H8" i="1"/>
  <c r="G33" i="1"/>
  <c r="H5" i="1"/>
  <c r="L20" i="1"/>
  <c r="L21" i="1"/>
  <c r="L22" i="1"/>
  <c r="L23" i="1"/>
  <c r="K21" i="1"/>
  <c r="K22" i="1"/>
  <c r="K23" i="1"/>
  <c r="F31" i="1"/>
  <c r="F25" i="1"/>
  <c r="F26" i="1"/>
  <c r="F11" i="1"/>
  <c r="F12" i="1"/>
  <c r="F13" i="1"/>
  <c r="F9" i="1"/>
  <c r="F10" i="1"/>
  <c r="F8" i="1"/>
  <c r="F6" i="1"/>
  <c r="F7" i="1"/>
  <c r="F5" i="1"/>
  <c r="D31" i="1"/>
  <c r="L31" i="1" s="1"/>
  <c r="D19" i="1"/>
  <c r="L19" i="1" s="1"/>
  <c r="H33" i="1" l="1"/>
  <c r="F24" i="1"/>
  <c r="K35" i="1" l="1"/>
  <c r="K33" i="1" l="1"/>
  <c r="F33" i="1"/>
  <c r="E33" i="1"/>
  <c r="C35" i="1" l="1"/>
  <c r="C33" i="1" l="1"/>
  <c r="D23" i="1" l="1"/>
  <c r="D24" i="1"/>
  <c r="L24" i="1" s="1"/>
  <c r="D25" i="1"/>
  <c r="L25" i="1" s="1"/>
  <c r="D26" i="1"/>
  <c r="L26" i="1" s="1"/>
  <c r="D27" i="1"/>
  <c r="L27" i="1" s="1"/>
  <c r="D22" i="1"/>
  <c r="D6" i="1"/>
  <c r="L6" i="1" s="1"/>
  <c r="D7" i="1"/>
  <c r="L7" i="1" s="1"/>
  <c r="D8" i="1"/>
  <c r="L8" i="1" s="1"/>
  <c r="D9" i="1"/>
  <c r="L9" i="1" s="1"/>
  <c r="D10" i="1"/>
  <c r="L10" i="1" s="1"/>
  <c r="D11" i="1"/>
  <c r="L11" i="1" s="1"/>
  <c r="D12" i="1"/>
  <c r="L12" i="1" s="1"/>
  <c r="D13" i="1"/>
  <c r="L13" i="1" s="1"/>
  <c r="D5" i="1"/>
  <c r="L5" i="1" s="1"/>
  <c r="L33" i="1" l="1"/>
  <c r="D33" i="1"/>
</calcChain>
</file>

<file path=xl/sharedStrings.xml><?xml version="1.0" encoding="utf-8"?>
<sst xmlns="http://schemas.openxmlformats.org/spreadsheetml/2006/main" count="48" uniqueCount="40">
  <si>
    <t>BEVÉTELEK</t>
  </si>
  <si>
    <t>Terembérlet</t>
  </si>
  <si>
    <t>Ingatlan bérbeadás</t>
  </si>
  <si>
    <t>Reklámbevétel</t>
  </si>
  <si>
    <t>Egyéb TIP értékesítés</t>
  </si>
  <si>
    <t>TOP pályázatokból származó bevétel</t>
  </si>
  <si>
    <t>Reklámszerződésből származó bevétel</t>
  </si>
  <si>
    <t>Összesen:</t>
  </si>
  <si>
    <t>Sor</t>
  </si>
  <si>
    <t>Médiavásárlás (PR, marketinf)</t>
  </si>
  <si>
    <t>Közművelődési szerződés 1.</t>
  </si>
  <si>
    <t>Egyéb pályázatok</t>
  </si>
  <si>
    <t>Egyéb MH értékesítés</t>
  </si>
  <si>
    <t>Közművelődési szerződés 2. múzeumi tev.</t>
  </si>
  <si>
    <t>Bornapok faház bérlet</t>
  </si>
  <si>
    <t>Egyéb rendezvények bevételei</t>
  </si>
  <si>
    <t>Gasztronómiai est belépő</t>
  </si>
  <si>
    <t>Szponzoráció-reklámfelület biztosítása Bornapok</t>
  </si>
  <si>
    <t xml:space="preserve">      közművelődésből finanszírozott rendezvények</t>
  </si>
  <si>
    <t>Euromóka pályázati támogatás</t>
  </si>
  <si>
    <t>Bérletjegy árusítás jutaléka</t>
  </si>
  <si>
    <t>Tárlatvezetés - tájház</t>
  </si>
  <si>
    <t>Egyéb</t>
  </si>
  <si>
    <t>Áfa</t>
  </si>
  <si>
    <t xml:space="preserve">      közművelődésből finanszírozott egyéb</t>
  </si>
  <si>
    <t xml:space="preserve">Közművelődési szerződés 3. kiadói tev. Cikádor </t>
  </si>
  <si>
    <t>Ebből közművelődési bevétel</t>
  </si>
  <si>
    <t>Adóalap</t>
  </si>
  <si>
    <t>Módosított</t>
  </si>
  <si>
    <t>Eredeti</t>
  </si>
  <si>
    <t xml:space="preserve">Főkönyvi </t>
  </si>
  <si>
    <t>szám</t>
  </si>
  <si>
    <t>Megjegyzés</t>
  </si>
  <si>
    <t>Vállalkozási szerződésből származó bevétel</t>
  </si>
  <si>
    <t>Ü z l e t i  t e r v  2022</t>
  </si>
  <si>
    <t>NKA pályázat</t>
  </si>
  <si>
    <t>Munkaügyi bértámogatás</t>
  </si>
  <si>
    <t>Állami bérkiegészítő támogatás</t>
  </si>
  <si>
    <t>Rendezvényekhez kapcsolódó egyéb bevétel</t>
  </si>
  <si>
    <t>Módosítások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</si>
</sst>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4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5" fillId="0" borderId="0" xfId="0" applyNumberFormat="1" applyFont="1" applyFill="1" applyBorder="1"/>
    <xf numFmtId="3" fontId="5" fillId="0" borderId="0" xfId="0" applyNumberFormat="1" applyFont="1" applyBorder="1"/>
    <xf numFmtId="0" fontId="6" fillId="0" borderId="0" xfId="0" applyFont="1" applyFill="1" applyBorder="1"/>
    <xf numFmtId="3" fontId="6" fillId="0" borderId="0" xfId="0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8" fillId="0" borderId="0" xfId="0" applyNumberFormat="1" applyFont="1" applyBorder="1"/>
    <xf numFmtId="0" fontId="9" fillId="0" borderId="0" xfId="0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0" fillId="0" borderId="0" xfId="0" applyNumberFormat="1"/>
    <xf numFmtId="3" fontId="12" fillId="0" borderId="0" xfId="0" applyNumberFormat="1" applyFont="1" applyBorder="1"/>
    <xf numFmtId="3" fontId="9" fillId="0" borderId="0" xfId="0" applyNumberFormat="1" applyFont="1" applyBorder="1"/>
    <xf numFmtId="14" fontId="0" fillId="0" borderId="0" xfId="0" applyNumberFormat="1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workbookViewId="0">
      <selection activeCell="P9" sqref="P9"/>
    </sheetView>
  </sheetViews>
  <sheetFormatPr defaultColWidth="8.85546875" defaultRowHeight="15" x14ac:dyDescent="0.25"/>
  <cols>
    <col min="1" max="1" width="3.140625" style="1" customWidth="1"/>
    <col min="2" max="2" width="39.7109375" style="1" customWidth="1"/>
    <col min="3" max="3" width="10.42578125" style="1" customWidth="1"/>
    <col min="4" max="4" width="9.140625" style="2" customWidth="1"/>
    <col min="5" max="5" width="10.42578125" style="2" customWidth="1"/>
    <col min="6" max="6" width="10.28515625" style="2" bestFit="1" customWidth="1"/>
    <col min="7" max="7" width="10.5703125" style="2" bestFit="1" customWidth="1"/>
    <col min="8" max="8" width="10.28515625" style="2" bestFit="1" customWidth="1"/>
    <col min="9" max="10" width="10.28515625" style="2" customWidth="1"/>
    <col min="11" max="11" width="10.5703125" style="2" bestFit="1" customWidth="1"/>
    <col min="12" max="12" width="10" style="2" customWidth="1"/>
    <col min="13" max="13" width="10" style="1" customWidth="1"/>
    <col min="14" max="14" width="14.5703125" style="2" customWidth="1"/>
    <col min="15" max="15" width="9.85546875" style="1" bestFit="1" customWidth="1"/>
    <col min="16" max="16384" width="8.85546875" style="1"/>
  </cols>
  <sheetData>
    <row r="1" spans="1:15" x14ac:dyDescent="0.25">
      <c r="C1" s="34" t="s">
        <v>34</v>
      </c>
      <c r="D1" s="34"/>
      <c r="E1" s="34"/>
      <c r="F1" s="34"/>
      <c r="G1" s="34"/>
      <c r="H1" s="34"/>
      <c r="I1" s="34"/>
      <c r="J1" s="34"/>
      <c r="K1" s="34"/>
      <c r="L1" s="34"/>
    </row>
    <row r="2" spans="1:15" x14ac:dyDescent="0.25">
      <c r="A2" s="1" t="s">
        <v>8</v>
      </c>
      <c r="B2" s="7" t="s">
        <v>0</v>
      </c>
      <c r="C2" s="33" t="s">
        <v>29</v>
      </c>
      <c r="D2" s="33"/>
      <c r="E2" s="33" t="s">
        <v>39</v>
      </c>
      <c r="F2" s="33"/>
      <c r="G2" s="33"/>
      <c r="H2" s="33"/>
      <c r="I2" s="33"/>
      <c r="J2" s="33"/>
      <c r="K2" s="33" t="s">
        <v>28</v>
      </c>
      <c r="L2" s="33"/>
      <c r="M2" s="23" t="s">
        <v>30</v>
      </c>
      <c r="N2" s="2" t="s">
        <v>32</v>
      </c>
    </row>
    <row r="3" spans="1:15" x14ac:dyDescent="0.25">
      <c r="C3" s="8" t="s">
        <v>27</v>
      </c>
      <c r="D3" s="2" t="s">
        <v>23</v>
      </c>
      <c r="E3" s="22" t="s">
        <v>27</v>
      </c>
      <c r="F3" s="2" t="s">
        <v>23</v>
      </c>
      <c r="G3" s="6" t="s">
        <v>27</v>
      </c>
      <c r="H3" s="2" t="s">
        <v>23</v>
      </c>
      <c r="I3" s="6" t="s">
        <v>27</v>
      </c>
      <c r="J3" s="2" t="s">
        <v>23</v>
      </c>
      <c r="K3" s="22" t="s">
        <v>27</v>
      </c>
      <c r="L3" s="2" t="s">
        <v>23</v>
      </c>
      <c r="M3" s="1" t="s">
        <v>31</v>
      </c>
    </row>
    <row r="4" spans="1:15" x14ac:dyDescent="0.25">
      <c r="C4" s="9"/>
      <c r="N4" s="24"/>
    </row>
    <row r="5" spans="1:15" x14ac:dyDescent="0.25">
      <c r="A5" s="1">
        <v>1</v>
      </c>
      <c r="B5" s="1" t="s">
        <v>1</v>
      </c>
      <c r="C5" s="10">
        <v>25000</v>
      </c>
      <c r="D5" s="2">
        <f t="shared" ref="D5:D13" si="0">C5*0.27</f>
        <v>6750</v>
      </c>
      <c r="E5" s="2">
        <v>0</v>
      </c>
      <c r="F5" s="2">
        <f>E5*0.27</f>
        <v>0</v>
      </c>
      <c r="G5" s="2">
        <v>0</v>
      </c>
      <c r="H5" s="2">
        <f>G5*0.27</f>
        <v>0</v>
      </c>
      <c r="J5" s="2">
        <f t="shared" ref="J5:J33" si="1">SUM(J33)</f>
        <v>0</v>
      </c>
      <c r="K5" s="2">
        <f>C5+G5</f>
        <v>25000</v>
      </c>
      <c r="L5" s="2">
        <f>D5+H5</f>
        <v>6750</v>
      </c>
      <c r="M5" s="1">
        <v>9137</v>
      </c>
      <c r="O5" s="2"/>
    </row>
    <row r="6" spans="1:15" x14ac:dyDescent="0.25">
      <c r="A6" s="1">
        <v>2</v>
      </c>
      <c r="B6" s="1" t="s">
        <v>2</v>
      </c>
      <c r="C6" s="10">
        <v>0</v>
      </c>
      <c r="D6" s="2">
        <f t="shared" si="0"/>
        <v>0</v>
      </c>
      <c r="E6" s="2">
        <v>0</v>
      </c>
      <c r="F6" s="2">
        <f t="shared" ref="F6:F13" si="2">E6*0.27</f>
        <v>0</v>
      </c>
      <c r="G6" s="2">
        <v>1200000</v>
      </c>
      <c r="H6" s="2">
        <f t="shared" ref="H6:H11" si="3">G6*0.27</f>
        <v>324000</v>
      </c>
      <c r="J6" s="2">
        <f t="shared" si="1"/>
        <v>0</v>
      </c>
      <c r="K6" s="2">
        <f t="shared" ref="K6:K20" si="4">C6+G6</f>
        <v>1200000</v>
      </c>
      <c r="L6" s="2">
        <f t="shared" ref="L6:L18" si="5">D6+H6</f>
        <v>324000</v>
      </c>
      <c r="M6" s="1">
        <v>9134</v>
      </c>
      <c r="O6" s="2"/>
    </row>
    <row r="7" spans="1:15" x14ac:dyDescent="0.25">
      <c r="A7" s="1">
        <v>3</v>
      </c>
      <c r="B7" s="1" t="s">
        <v>3</v>
      </c>
      <c r="C7" s="10">
        <v>70000</v>
      </c>
      <c r="D7" s="2">
        <f t="shared" si="0"/>
        <v>18900</v>
      </c>
      <c r="E7" s="2">
        <v>0</v>
      </c>
      <c r="F7" s="2">
        <f t="shared" si="2"/>
        <v>0</v>
      </c>
      <c r="G7" s="2">
        <v>0</v>
      </c>
      <c r="H7" s="2">
        <f t="shared" si="3"/>
        <v>0</v>
      </c>
      <c r="J7" s="2">
        <f t="shared" si="1"/>
        <v>0</v>
      </c>
      <c r="K7" s="2">
        <f t="shared" si="4"/>
        <v>70000</v>
      </c>
      <c r="L7" s="2">
        <f t="shared" si="5"/>
        <v>18900</v>
      </c>
      <c r="M7" s="1">
        <v>9133</v>
      </c>
      <c r="O7" s="2"/>
    </row>
    <row r="8" spans="1:15" x14ac:dyDescent="0.25">
      <c r="A8" s="1">
        <v>4</v>
      </c>
      <c r="B8" s="1" t="s">
        <v>4</v>
      </c>
      <c r="C8" s="10">
        <v>1200000</v>
      </c>
      <c r="D8" s="2">
        <f t="shared" si="0"/>
        <v>324000</v>
      </c>
      <c r="E8" s="2">
        <v>0</v>
      </c>
      <c r="F8" s="2">
        <f t="shared" si="2"/>
        <v>0</v>
      </c>
      <c r="G8" s="2">
        <v>0</v>
      </c>
      <c r="H8" s="2">
        <f t="shared" si="3"/>
        <v>0</v>
      </c>
      <c r="J8" s="2">
        <f t="shared" si="1"/>
        <v>0</v>
      </c>
      <c r="K8" s="2">
        <f t="shared" si="4"/>
        <v>1200000</v>
      </c>
      <c r="L8" s="2">
        <f t="shared" si="5"/>
        <v>324000</v>
      </c>
      <c r="M8" s="1">
        <v>9131</v>
      </c>
      <c r="O8" s="2"/>
    </row>
    <row r="9" spans="1:15" x14ac:dyDescent="0.25">
      <c r="A9" s="1">
        <v>5</v>
      </c>
      <c r="B9" s="1" t="s">
        <v>12</v>
      </c>
      <c r="C9" s="10"/>
      <c r="D9" s="2">
        <f t="shared" si="0"/>
        <v>0</v>
      </c>
      <c r="F9" s="2">
        <f t="shared" si="2"/>
        <v>0</v>
      </c>
      <c r="G9" s="2">
        <v>0</v>
      </c>
      <c r="H9" s="2">
        <f t="shared" si="3"/>
        <v>0</v>
      </c>
      <c r="J9" s="2">
        <f t="shared" si="1"/>
        <v>0</v>
      </c>
      <c r="K9" s="2">
        <f t="shared" si="4"/>
        <v>0</v>
      </c>
      <c r="L9" s="2">
        <f t="shared" si="5"/>
        <v>0</v>
      </c>
      <c r="M9" s="3">
        <v>9138</v>
      </c>
      <c r="O9" s="2"/>
    </row>
    <row r="10" spans="1:15" x14ac:dyDescent="0.25">
      <c r="A10" s="1">
        <v>6</v>
      </c>
      <c r="B10" s="1" t="s">
        <v>14</v>
      </c>
      <c r="C10" s="10">
        <v>2180000</v>
      </c>
      <c r="D10" s="2">
        <f t="shared" si="0"/>
        <v>588600</v>
      </c>
      <c r="E10" s="2">
        <v>0</v>
      </c>
      <c r="F10" s="2">
        <f t="shared" si="2"/>
        <v>0</v>
      </c>
      <c r="G10" s="2">
        <v>-2180000</v>
      </c>
      <c r="H10" s="2">
        <f t="shared" si="3"/>
        <v>-588600</v>
      </c>
      <c r="J10" s="2">
        <f t="shared" si="1"/>
        <v>0</v>
      </c>
      <c r="K10" s="2">
        <f t="shared" si="4"/>
        <v>0</v>
      </c>
      <c r="L10" s="2">
        <f t="shared" si="5"/>
        <v>0</v>
      </c>
      <c r="M10" s="1">
        <v>9139</v>
      </c>
      <c r="O10" s="2"/>
    </row>
    <row r="11" spans="1:15" x14ac:dyDescent="0.25">
      <c r="A11" s="1">
        <v>7</v>
      </c>
      <c r="B11" s="1" t="s">
        <v>15</v>
      </c>
      <c r="C11" s="10"/>
      <c r="D11" s="2">
        <f t="shared" si="0"/>
        <v>0</v>
      </c>
      <c r="F11" s="2">
        <f t="shared" si="2"/>
        <v>0</v>
      </c>
      <c r="G11" s="2">
        <v>0</v>
      </c>
      <c r="H11" s="2">
        <f t="shared" si="3"/>
        <v>0</v>
      </c>
      <c r="J11" s="2">
        <f t="shared" si="1"/>
        <v>0</v>
      </c>
      <c r="K11" s="2">
        <f t="shared" si="4"/>
        <v>0</v>
      </c>
      <c r="L11" s="2">
        <f t="shared" si="5"/>
        <v>0</v>
      </c>
      <c r="M11" s="1">
        <v>9139</v>
      </c>
      <c r="O11" s="2"/>
    </row>
    <row r="12" spans="1:15" x14ac:dyDescent="0.25">
      <c r="A12" s="1">
        <v>8</v>
      </c>
      <c r="B12" s="1" t="s">
        <v>16</v>
      </c>
      <c r="C12" s="10">
        <v>0</v>
      </c>
      <c r="D12" s="2">
        <f t="shared" si="0"/>
        <v>0</v>
      </c>
      <c r="F12" s="2">
        <f t="shared" si="2"/>
        <v>0</v>
      </c>
      <c r="G12" s="2">
        <v>0</v>
      </c>
      <c r="H12" s="2">
        <v>0</v>
      </c>
      <c r="J12" s="2">
        <f t="shared" si="1"/>
        <v>0</v>
      </c>
      <c r="K12" s="2">
        <f t="shared" si="4"/>
        <v>0</v>
      </c>
      <c r="L12" s="2">
        <f t="shared" si="5"/>
        <v>0</v>
      </c>
      <c r="M12" s="1">
        <v>9139</v>
      </c>
      <c r="O12" s="2"/>
    </row>
    <row r="13" spans="1:15" x14ac:dyDescent="0.25">
      <c r="A13" s="1">
        <v>9</v>
      </c>
      <c r="B13" s="25" t="s">
        <v>17</v>
      </c>
      <c r="C13" s="10">
        <v>3500000</v>
      </c>
      <c r="D13" s="2">
        <f t="shared" si="0"/>
        <v>945000.00000000012</v>
      </c>
      <c r="E13" s="2">
        <v>0</v>
      </c>
      <c r="F13" s="2">
        <f t="shared" si="2"/>
        <v>0</v>
      </c>
      <c r="G13" s="2">
        <v>-3500000</v>
      </c>
      <c r="H13" s="2">
        <v>-945000</v>
      </c>
      <c r="J13" s="2">
        <f t="shared" si="1"/>
        <v>0</v>
      </c>
      <c r="K13" s="2">
        <f t="shared" si="4"/>
        <v>0</v>
      </c>
      <c r="L13" s="2">
        <f t="shared" si="5"/>
        <v>0</v>
      </c>
      <c r="M13" s="1">
        <v>9139</v>
      </c>
      <c r="O13" s="2"/>
    </row>
    <row r="14" spans="1:15" x14ac:dyDescent="0.25">
      <c r="A14" s="1">
        <v>10</v>
      </c>
      <c r="B14" s="4" t="s">
        <v>10</v>
      </c>
      <c r="C14" s="10"/>
      <c r="J14" s="2">
        <f t="shared" si="1"/>
        <v>0</v>
      </c>
      <c r="K14" s="2">
        <f t="shared" si="4"/>
        <v>0</v>
      </c>
      <c r="L14" s="2">
        <f t="shared" si="5"/>
        <v>0</v>
      </c>
      <c r="O14" s="2"/>
    </row>
    <row r="15" spans="1:15" x14ac:dyDescent="0.25">
      <c r="A15" s="1">
        <v>11</v>
      </c>
      <c r="B15" s="25" t="s">
        <v>18</v>
      </c>
      <c r="C15" s="16">
        <v>7319000</v>
      </c>
      <c r="E15" s="2">
        <v>0</v>
      </c>
      <c r="G15" s="2">
        <v>0</v>
      </c>
      <c r="J15" s="2">
        <f t="shared" si="1"/>
        <v>0</v>
      </c>
      <c r="K15" s="2">
        <f t="shared" si="4"/>
        <v>7319000</v>
      </c>
      <c r="L15" s="2">
        <f t="shared" si="5"/>
        <v>0</v>
      </c>
      <c r="M15" s="1">
        <v>9662</v>
      </c>
      <c r="O15" s="2"/>
    </row>
    <row r="16" spans="1:15" x14ac:dyDescent="0.25">
      <c r="A16" s="1">
        <v>12</v>
      </c>
      <c r="B16" s="4" t="s">
        <v>24</v>
      </c>
      <c r="C16" s="17">
        <v>25613000</v>
      </c>
      <c r="E16" s="2">
        <v>0</v>
      </c>
      <c r="G16" s="2">
        <v>5917000</v>
      </c>
      <c r="I16" s="2">
        <v>-1437000</v>
      </c>
      <c r="J16" s="2">
        <f t="shared" si="1"/>
        <v>0</v>
      </c>
      <c r="K16" s="2">
        <f>C16+G16+I16</f>
        <v>30093000</v>
      </c>
      <c r="L16" s="2">
        <f t="shared" si="5"/>
        <v>0</v>
      </c>
      <c r="M16" s="1">
        <v>9662</v>
      </c>
      <c r="N16" s="31"/>
      <c r="O16" s="2"/>
    </row>
    <row r="17" spans="1:15" x14ac:dyDescent="0.25">
      <c r="A17" s="1">
        <v>13</v>
      </c>
      <c r="B17" s="4" t="s">
        <v>13</v>
      </c>
      <c r="C17" s="11">
        <v>570000</v>
      </c>
      <c r="E17" s="2">
        <v>0</v>
      </c>
      <c r="G17" s="2">
        <v>732000</v>
      </c>
      <c r="I17" s="2">
        <v>-732000</v>
      </c>
      <c r="J17" s="2">
        <f t="shared" si="1"/>
        <v>0</v>
      </c>
      <c r="K17" s="2">
        <f>C17+G17+I17</f>
        <v>570000</v>
      </c>
      <c r="L17" s="2">
        <f t="shared" si="5"/>
        <v>0</v>
      </c>
      <c r="M17" s="1">
        <v>9662</v>
      </c>
      <c r="O17" s="2"/>
    </row>
    <row r="18" spans="1:15" x14ac:dyDescent="0.25">
      <c r="A18" s="1">
        <v>14</v>
      </c>
      <c r="B18" s="25" t="s">
        <v>25</v>
      </c>
      <c r="C18" s="11">
        <v>3711000</v>
      </c>
      <c r="E18" s="2">
        <v>0</v>
      </c>
      <c r="G18" s="2">
        <v>0</v>
      </c>
      <c r="J18" s="2">
        <f t="shared" si="1"/>
        <v>0</v>
      </c>
      <c r="K18" s="2">
        <f t="shared" si="4"/>
        <v>3711000</v>
      </c>
      <c r="L18" s="2">
        <f t="shared" si="5"/>
        <v>0</v>
      </c>
      <c r="M18" s="1">
        <v>9662</v>
      </c>
      <c r="O18" s="2"/>
    </row>
    <row r="19" spans="1:15" x14ac:dyDescent="0.25">
      <c r="A19" s="1">
        <v>15</v>
      </c>
      <c r="B19" s="25" t="s">
        <v>33</v>
      </c>
      <c r="C19" s="16">
        <v>7730000</v>
      </c>
      <c r="D19" s="2">
        <f>C19*0.27</f>
        <v>2087100.0000000002</v>
      </c>
      <c r="E19" s="2">
        <v>-7730000</v>
      </c>
      <c r="F19" s="2">
        <v>-2087100</v>
      </c>
      <c r="G19" s="2">
        <v>0</v>
      </c>
      <c r="J19" s="2">
        <f t="shared" si="1"/>
        <v>0</v>
      </c>
      <c r="K19" s="2">
        <f>C19+E19</f>
        <v>0</v>
      </c>
      <c r="L19" s="2">
        <f>D19+F19</f>
        <v>0</v>
      </c>
      <c r="M19" s="1">
        <v>9139</v>
      </c>
      <c r="N19" s="30"/>
      <c r="O19" s="2"/>
    </row>
    <row r="20" spans="1:15" x14ac:dyDescent="0.25">
      <c r="A20" s="1">
        <v>16</v>
      </c>
      <c r="B20" s="4" t="s">
        <v>19</v>
      </c>
      <c r="C20" s="10">
        <v>0</v>
      </c>
      <c r="G20" s="2">
        <v>0</v>
      </c>
      <c r="J20" s="2">
        <f t="shared" si="1"/>
        <v>0</v>
      </c>
      <c r="K20" s="2">
        <f t="shared" si="4"/>
        <v>0</v>
      </c>
      <c r="L20" s="2">
        <f t="shared" ref="L20:L23" si="6">F20</f>
        <v>0</v>
      </c>
      <c r="M20" s="1">
        <v>9661</v>
      </c>
      <c r="O20" s="2"/>
    </row>
    <row r="21" spans="1:15" x14ac:dyDescent="0.25">
      <c r="A21" s="1">
        <v>17</v>
      </c>
      <c r="B21" s="1" t="s">
        <v>6</v>
      </c>
      <c r="C21" s="10">
        <v>0</v>
      </c>
      <c r="G21" s="2">
        <v>0</v>
      </c>
      <c r="J21" s="2">
        <f t="shared" si="1"/>
        <v>0</v>
      </c>
      <c r="K21" s="2">
        <f t="shared" ref="K21:K23" si="7">E21</f>
        <v>0</v>
      </c>
      <c r="L21" s="2">
        <f t="shared" si="6"/>
        <v>0</v>
      </c>
      <c r="O21" s="2"/>
    </row>
    <row r="22" spans="1:15" x14ac:dyDescent="0.25">
      <c r="A22" s="1">
        <v>18</v>
      </c>
      <c r="B22" s="1" t="s">
        <v>5</v>
      </c>
      <c r="C22" s="11">
        <v>0</v>
      </c>
      <c r="D22" s="2">
        <f t="shared" ref="D22:D27" si="8">C22*0.27</f>
        <v>0</v>
      </c>
      <c r="G22" s="2">
        <v>0</v>
      </c>
      <c r="J22" s="2">
        <f t="shared" si="1"/>
        <v>0</v>
      </c>
      <c r="K22" s="2">
        <f t="shared" si="7"/>
        <v>0</v>
      </c>
      <c r="L22" s="2">
        <f t="shared" si="6"/>
        <v>0</v>
      </c>
      <c r="M22" s="1">
        <v>91351</v>
      </c>
      <c r="O22" s="2"/>
    </row>
    <row r="23" spans="1:15" x14ac:dyDescent="0.25">
      <c r="A23" s="1">
        <v>19</v>
      </c>
      <c r="B23" s="1" t="s">
        <v>11</v>
      </c>
      <c r="C23" s="10">
        <v>0</v>
      </c>
      <c r="D23" s="2">
        <f t="shared" si="8"/>
        <v>0</v>
      </c>
      <c r="G23" s="2">
        <v>0</v>
      </c>
      <c r="J23" s="2">
        <f t="shared" si="1"/>
        <v>0</v>
      </c>
      <c r="K23" s="2">
        <f t="shared" si="7"/>
        <v>0</v>
      </c>
      <c r="L23" s="2">
        <f t="shared" si="6"/>
        <v>0</v>
      </c>
      <c r="M23" s="3">
        <v>91352</v>
      </c>
      <c r="O23" s="2"/>
    </row>
    <row r="24" spans="1:15" x14ac:dyDescent="0.25">
      <c r="A24" s="1">
        <v>20</v>
      </c>
      <c r="B24" s="1" t="s">
        <v>9</v>
      </c>
      <c r="C24" s="11">
        <v>8745000</v>
      </c>
      <c r="D24" s="2">
        <f t="shared" si="8"/>
        <v>2361150</v>
      </c>
      <c r="E24" s="2">
        <v>0</v>
      </c>
      <c r="F24" s="2">
        <f>E24*0.27</f>
        <v>0</v>
      </c>
      <c r="G24" s="2">
        <v>0</v>
      </c>
      <c r="H24" s="2">
        <f>G24*0.27</f>
        <v>0</v>
      </c>
      <c r="J24" s="2">
        <f t="shared" si="1"/>
        <v>0</v>
      </c>
      <c r="K24" s="2">
        <f>C24+G24</f>
        <v>8745000</v>
      </c>
      <c r="L24" s="2">
        <f>D24+H24</f>
        <v>2361150</v>
      </c>
      <c r="M24" s="1">
        <v>9139</v>
      </c>
      <c r="N24" s="31"/>
      <c r="O24" s="2"/>
    </row>
    <row r="25" spans="1:15" x14ac:dyDescent="0.25">
      <c r="A25" s="1">
        <v>22</v>
      </c>
      <c r="B25" s="1" t="s">
        <v>20</v>
      </c>
      <c r="C25" s="10">
        <v>112000</v>
      </c>
      <c r="D25" s="2">
        <f t="shared" si="8"/>
        <v>30240.000000000004</v>
      </c>
      <c r="E25" s="2">
        <v>0</v>
      </c>
      <c r="F25" s="2">
        <f t="shared" ref="F25:F26" si="9">E25*0.27</f>
        <v>0</v>
      </c>
      <c r="G25" s="2">
        <v>0</v>
      </c>
      <c r="H25" s="2">
        <f t="shared" ref="H25:H26" si="10">G25*0.27</f>
        <v>0</v>
      </c>
      <c r="J25" s="2">
        <f t="shared" si="1"/>
        <v>0</v>
      </c>
      <c r="K25" s="2">
        <f t="shared" ref="K25:K31" si="11">C25+G25</f>
        <v>112000</v>
      </c>
      <c r="L25" s="2">
        <f t="shared" ref="L25:L31" si="12">D25+H25</f>
        <v>30240.000000000004</v>
      </c>
      <c r="M25" s="1">
        <v>9132</v>
      </c>
      <c r="O25" s="2"/>
    </row>
    <row r="26" spans="1:15" x14ac:dyDescent="0.25">
      <c r="A26" s="1">
        <v>23</v>
      </c>
      <c r="B26" s="1" t="s">
        <v>21</v>
      </c>
      <c r="C26" s="10">
        <v>100000</v>
      </c>
      <c r="D26" s="2">
        <f t="shared" si="8"/>
        <v>27000</v>
      </c>
      <c r="E26" s="2">
        <v>0</v>
      </c>
      <c r="F26" s="2">
        <f t="shared" si="9"/>
        <v>0</v>
      </c>
      <c r="G26" s="2">
        <v>0</v>
      </c>
      <c r="H26" s="2">
        <f t="shared" si="10"/>
        <v>0</v>
      </c>
      <c r="J26" s="2">
        <f t="shared" si="1"/>
        <v>0</v>
      </c>
      <c r="K26" s="2">
        <f t="shared" si="11"/>
        <v>100000</v>
      </c>
      <c r="L26" s="2">
        <f t="shared" si="12"/>
        <v>27000</v>
      </c>
      <c r="M26" s="1">
        <v>9136</v>
      </c>
      <c r="O26" s="2"/>
    </row>
    <row r="27" spans="1:15" x14ac:dyDescent="0.25">
      <c r="A27" s="1">
        <v>24</v>
      </c>
      <c r="B27" s="1" t="s">
        <v>22</v>
      </c>
      <c r="C27" s="10">
        <v>0</v>
      </c>
      <c r="D27" s="2">
        <f t="shared" si="8"/>
        <v>0</v>
      </c>
      <c r="J27" s="2">
        <f t="shared" si="1"/>
        <v>0</v>
      </c>
      <c r="K27" s="2">
        <f t="shared" si="11"/>
        <v>0</v>
      </c>
      <c r="L27" s="2">
        <f t="shared" si="12"/>
        <v>0</v>
      </c>
      <c r="M27" s="1">
        <v>96961</v>
      </c>
      <c r="O27" s="2"/>
    </row>
    <row r="28" spans="1:15" x14ac:dyDescent="0.25">
      <c r="A28" s="32">
        <v>25</v>
      </c>
      <c r="B28" s="32" t="s">
        <v>35</v>
      </c>
      <c r="C28" s="10"/>
      <c r="J28" s="2">
        <f t="shared" si="1"/>
        <v>0</v>
      </c>
      <c r="K28" s="2">
        <f t="shared" si="11"/>
        <v>0</v>
      </c>
      <c r="L28" s="2">
        <f t="shared" si="12"/>
        <v>0</v>
      </c>
      <c r="O28" s="2"/>
    </row>
    <row r="29" spans="1:15" x14ac:dyDescent="0.25">
      <c r="A29" s="32">
        <v>26</v>
      </c>
      <c r="B29" s="32" t="s">
        <v>36</v>
      </c>
      <c r="C29" s="10"/>
      <c r="J29" s="2">
        <f t="shared" si="1"/>
        <v>0</v>
      </c>
      <c r="K29" s="2">
        <f t="shared" si="11"/>
        <v>0</v>
      </c>
      <c r="L29" s="2">
        <f t="shared" si="12"/>
        <v>0</v>
      </c>
      <c r="O29" s="2"/>
    </row>
    <row r="30" spans="1:15" x14ac:dyDescent="0.25">
      <c r="A30" s="32">
        <v>27</v>
      </c>
      <c r="B30" s="32" t="s">
        <v>37</v>
      </c>
      <c r="C30" s="10">
        <v>2364000</v>
      </c>
      <c r="E30" s="2">
        <v>0</v>
      </c>
      <c r="G30" s="2">
        <v>0</v>
      </c>
      <c r="J30" s="2">
        <f t="shared" si="1"/>
        <v>0</v>
      </c>
      <c r="K30" s="2">
        <f t="shared" si="11"/>
        <v>2364000</v>
      </c>
      <c r="L30" s="2">
        <f t="shared" si="12"/>
        <v>0</v>
      </c>
      <c r="M30" s="32">
        <v>9664</v>
      </c>
      <c r="O30" s="2"/>
    </row>
    <row r="31" spans="1:15" x14ac:dyDescent="0.25">
      <c r="A31" s="32">
        <v>28</v>
      </c>
      <c r="B31" s="32" t="s">
        <v>38</v>
      </c>
      <c r="C31" s="10">
        <v>5906000</v>
      </c>
      <c r="D31" s="2">
        <f>C31*0.27</f>
        <v>1594620</v>
      </c>
      <c r="E31" s="2">
        <v>0</v>
      </c>
      <c r="F31" s="2">
        <f>E31*0.27</f>
        <v>0</v>
      </c>
      <c r="G31" s="2">
        <v>-5906000</v>
      </c>
      <c r="H31" s="2">
        <v>-1594620</v>
      </c>
      <c r="J31" s="2">
        <f t="shared" si="1"/>
        <v>0</v>
      </c>
      <c r="K31" s="2">
        <f t="shared" si="11"/>
        <v>0</v>
      </c>
      <c r="L31" s="2">
        <f t="shared" si="12"/>
        <v>0</v>
      </c>
      <c r="O31" s="2"/>
    </row>
    <row r="32" spans="1:15" x14ac:dyDescent="0.25">
      <c r="C32" s="5"/>
      <c r="J32" s="2">
        <f t="shared" si="1"/>
        <v>0</v>
      </c>
      <c r="N32" s="29"/>
      <c r="O32" s="2"/>
    </row>
    <row r="33" spans="2:15" s="5" customFormat="1" x14ac:dyDescent="0.25">
      <c r="B33" s="5" t="s">
        <v>7</v>
      </c>
      <c r="C33" s="6">
        <f t="shared" ref="C33:L33" si="13">SUM(C5:C32)</f>
        <v>69145000</v>
      </c>
      <c r="D33" s="6">
        <f t="shared" si="13"/>
        <v>7983360</v>
      </c>
      <c r="E33" s="6">
        <f t="shared" si="13"/>
        <v>-7730000</v>
      </c>
      <c r="F33" s="6">
        <f t="shared" si="13"/>
        <v>-2087100</v>
      </c>
      <c r="G33" s="6">
        <f>SUM(G5:G32)</f>
        <v>-3737000</v>
      </c>
      <c r="H33" s="6">
        <f>SUM(H5:H32)</f>
        <v>-2804220</v>
      </c>
      <c r="I33" s="6">
        <f>SUM(I5:I32)</f>
        <v>-2169000</v>
      </c>
      <c r="J33" s="6">
        <f t="shared" si="1"/>
        <v>0</v>
      </c>
      <c r="K33" s="6">
        <f t="shared" si="13"/>
        <v>55509000</v>
      </c>
      <c r="L33" s="6">
        <f t="shared" si="13"/>
        <v>3092040</v>
      </c>
      <c r="N33" s="6"/>
      <c r="O33" s="2"/>
    </row>
    <row r="34" spans="2:15" x14ac:dyDescent="0.25">
      <c r="N34" s="6"/>
      <c r="O34" s="2"/>
    </row>
    <row r="35" spans="2:15" s="13" customFormat="1" x14ac:dyDescent="0.25">
      <c r="B35" s="18" t="s">
        <v>26</v>
      </c>
      <c r="C35" s="28">
        <f>C15+C16+C17+C18</f>
        <v>37213000</v>
      </c>
      <c r="D35" s="19"/>
      <c r="E35" s="28"/>
      <c r="F35" s="19"/>
      <c r="G35" s="19">
        <f>G15+G16+G17+G18</f>
        <v>6649000</v>
      </c>
      <c r="H35" s="19"/>
      <c r="I35" s="19">
        <f>I15+I16+I17+I18</f>
        <v>-2169000</v>
      </c>
      <c r="J35" s="19"/>
      <c r="K35" s="19">
        <f t="shared" ref="K35" si="14">K15+K16+K17+K18</f>
        <v>41693000</v>
      </c>
      <c r="L35" s="19"/>
      <c r="N35" s="6"/>
      <c r="O35" s="14"/>
    </row>
    <row r="36" spans="2:15" s="12" customFormat="1" x14ac:dyDescent="0.25">
      <c r="B36" s="20"/>
      <c r="C36" s="21"/>
      <c r="D36" s="15"/>
      <c r="E36" s="27"/>
      <c r="F36" s="27"/>
      <c r="G36" s="27"/>
      <c r="H36" s="27"/>
      <c r="I36" s="27"/>
      <c r="J36" s="27"/>
      <c r="K36" s="15"/>
      <c r="L36" s="15"/>
      <c r="N36" s="15"/>
      <c r="O36" s="15"/>
    </row>
    <row r="37" spans="2:15" x14ac:dyDescent="0.25">
      <c r="C37" s="2"/>
      <c r="E37" s="26"/>
      <c r="F37" s="26"/>
      <c r="G37" s="26"/>
      <c r="H37" s="26"/>
      <c r="I37" s="26"/>
      <c r="J37" s="26"/>
      <c r="O37" s="2"/>
    </row>
    <row r="38" spans="2:15" x14ac:dyDescent="0.25">
      <c r="C38" s="2"/>
      <c r="O38" s="2"/>
    </row>
  </sheetData>
  <mergeCells count="4">
    <mergeCell ref="C2:D2"/>
    <mergeCell ref="K2:L2"/>
    <mergeCell ref="C1:L1"/>
    <mergeCell ref="E2:J2"/>
  </mergeCells>
  <printOptions horizontalCentered="1" verticalCentered="1" gridLines="1"/>
  <pageMargins left="0.43307086614173229" right="0.35433070866141736" top="1.1811023622047245" bottom="0.59055118110236227" header="0.59055118110236227" footer="0.31496062992125984"/>
  <pageSetup paperSize="9" scale="82" orientation="landscape" r:id="rId1"/>
  <headerFooter>
    <oddHeader>&amp;C&amp;"-,Félkövér"Marketing Kft 2022. évi bevételi tervének módosítása 2022.06.30-ig&amp;R2. A 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Aljegyző</cp:lastModifiedBy>
  <cp:lastPrinted>2022-08-25T10:31:36Z</cp:lastPrinted>
  <dcterms:created xsi:type="dcterms:W3CDTF">2018-08-07T10:44:41Z</dcterms:created>
  <dcterms:modified xsi:type="dcterms:W3CDTF">2022-08-26T14:22:59Z</dcterms:modified>
</cp:coreProperties>
</file>