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1085" activeTab="0"/>
  </bookViews>
  <sheets>
    <sheet name="HSNY " sheetId="1" r:id="rId1"/>
    <sheet name="m1" sheetId="2" r:id="rId2"/>
  </sheets>
  <definedNames/>
  <calcPr fullCalcOnLoad="1"/>
</workbook>
</file>

<file path=xl/sharedStrings.xml><?xml version="1.0" encoding="utf-8"?>
<sst xmlns="http://schemas.openxmlformats.org/spreadsheetml/2006/main" count="52" uniqueCount="37">
  <si>
    <t>Település</t>
  </si>
  <si>
    <t>Különbözet</t>
  </si>
  <si>
    <t>Báta</t>
  </si>
  <si>
    <t>Bátaszék</t>
  </si>
  <si>
    <t>Pörböly</t>
  </si>
  <si>
    <t>Sárpilis</t>
  </si>
  <si>
    <t>Várdomb</t>
  </si>
  <si>
    <t>Összesen</t>
  </si>
  <si>
    <t xml:space="preserve">Alsónyék </t>
  </si>
  <si>
    <t>%</t>
  </si>
  <si>
    <t>Összes bevétel</t>
  </si>
  <si>
    <t xml:space="preserve">Normatíva  (Fő)     </t>
  </si>
  <si>
    <t>Normatíva</t>
  </si>
  <si>
    <t>2014. évi előleg befiz.</t>
  </si>
  <si>
    <t>2014.évi bevétel-kiadás különbözet</t>
  </si>
  <si>
    <t>2014. évi saját bev.</t>
  </si>
  <si>
    <t>2014. évi kiadások</t>
  </si>
  <si>
    <t>Ágazati pótlék + 27% szoc.hozz.</t>
  </si>
  <si>
    <t>Bérkompenzáció + 27% szoc.hozz.</t>
  </si>
  <si>
    <t>188 500 Ft/fő</t>
  </si>
  <si>
    <t>2014. évi ágazati pótlék visszafizetése kiadások</t>
  </si>
  <si>
    <t>2014. évi kiadások összesen</t>
  </si>
  <si>
    <r>
      <t>Állami normatíva</t>
    </r>
    <r>
      <rPr>
        <sz val="10"/>
        <rFont val="Arial"/>
        <family val="2"/>
      </rPr>
      <t xml:space="preserve">: </t>
    </r>
  </si>
  <si>
    <t>Állami normatíva segítés</t>
  </si>
  <si>
    <t>HSNY segítés</t>
  </si>
  <si>
    <t>0 fő</t>
  </si>
  <si>
    <t>0,7 fő</t>
  </si>
  <si>
    <t>Alsónána</t>
  </si>
  <si>
    <t xml:space="preserve">Normatíva </t>
  </si>
  <si>
    <t>Normatíva- kiegészítés</t>
  </si>
  <si>
    <t>2023. évi kiadások</t>
  </si>
  <si>
    <t>2023. évi kiadások összesen</t>
  </si>
  <si>
    <t>2023. évi saját bev.</t>
  </si>
  <si>
    <t>2023.évi bevétel-kiadás különbözet</t>
  </si>
  <si>
    <t>2023. évi előleg befiz.</t>
  </si>
  <si>
    <t>Kiegészítő normatíva:</t>
  </si>
  <si>
    <r>
      <t>*Állami normatíva</t>
    </r>
    <r>
      <rPr>
        <sz val="10"/>
        <rFont val="Arial"/>
        <family val="2"/>
      </rPr>
      <t>: 602080 Ft/fő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</si>
</sst>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33" borderId="13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3" fontId="1" fillId="32" borderId="1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6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horizontal="center" vertical="center" wrapText="1"/>
    </xf>
    <xf numFmtId="3" fontId="1" fillId="34" borderId="15" xfId="0" applyNumberFormat="1" applyFont="1" applyFill="1" applyBorder="1" applyAlignment="1">
      <alignment/>
    </xf>
    <xf numFmtId="0" fontId="1" fillId="35" borderId="16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165" fontId="1" fillId="35" borderId="18" xfId="0" applyNumberFormat="1" applyFont="1" applyFill="1" applyBorder="1" applyAlignment="1">
      <alignment/>
    </xf>
    <xf numFmtId="0" fontId="1" fillId="35" borderId="19" xfId="0" applyFont="1" applyFill="1" applyBorder="1" applyAlignment="1">
      <alignment vertical="center" wrapText="1"/>
    </xf>
    <xf numFmtId="3" fontId="1" fillId="35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0" fillId="0" borderId="12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Layout" workbookViewId="0" topLeftCell="A1">
      <selection activeCell="G19" sqref="G19"/>
    </sheetView>
  </sheetViews>
  <sheetFormatPr defaultColWidth="9.140625" defaultRowHeight="12.75"/>
  <cols>
    <col min="1" max="1" width="11.57421875" style="3" customWidth="1"/>
    <col min="2" max="2" width="11.140625" style="3" bestFit="1" customWidth="1"/>
    <col min="3" max="3" width="9.7109375" style="3" customWidth="1"/>
    <col min="4" max="4" width="11.00390625" style="3" bestFit="1" customWidth="1"/>
    <col min="5" max="5" width="12.57421875" style="3" customWidth="1"/>
    <col min="6" max="6" width="11.57421875" style="3" bestFit="1" customWidth="1"/>
    <col min="7" max="9" width="13.28125" style="3" customWidth="1"/>
    <col min="10" max="10" width="11.140625" style="3" customWidth="1"/>
    <col min="11" max="11" width="12.00390625" style="3" customWidth="1"/>
    <col min="12" max="12" width="12.57421875" style="3" customWidth="1"/>
    <col min="13" max="13" width="12.140625" style="3" customWidth="1"/>
    <col min="14" max="14" width="9.140625" style="3" customWidth="1"/>
    <col min="15" max="15" width="12.8515625" style="3" customWidth="1"/>
    <col min="16" max="16" width="9.140625" style="3" customWidth="1"/>
    <col min="17" max="17" width="10.140625" style="3" bestFit="1" customWidth="1"/>
    <col min="18" max="16384" width="9.140625" style="3" customWidth="1"/>
  </cols>
  <sheetData>
    <row r="1" spans="1:13" ht="51">
      <c r="A1" s="31" t="s">
        <v>0</v>
      </c>
      <c r="B1" s="32" t="s">
        <v>11</v>
      </c>
      <c r="C1" s="32" t="s">
        <v>9</v>
      </c>
      <c r="D1" s="29" t="s">
        <v>30</v>
      </c>
      <c r="E1" s="29" t="s">
        <v>31</v>
      </c>
      <c r="F1" s="1" t="s">
        <v>32</v>
      </c>
      <c r="G1" s="2" t="s">
        <v>17</v>
      </c>
      <c r="H1" s="2" t="s">
        <v>18</v>
      </c>
      <c r="I1" s="2" t="s">
        <v>28</v>
      </c>
      <c r="J1" s="1" t="s">
        <v>29</v>
      </c>
      <c r="K1" s="2" t="s">
        <v>10</v>
      </c>
      <c r="L1" s="32" t="s">
        <v>33</v>
      </c>
      <c r="M1" s="32" t="s">
        <v>34</v>
      </c>
    </row>
    <row r="2" spans="1:13" ht="24.75" customHeight="1">
      <c r="A2" s="4" t="s">
        <v>8</v>
      </c>
      <c r="B2" s="39">
        <v>5.21</v>
      </c>
      <c r="C2" s="6">
        <f>B2/B9</f>
        <v>0.07308177865058212</v>
      </c>
      <c r="D2" s="7">
        <v>3629300</v>
      </c>
      <c r="E2" s="8">
        <f aca="true" t="shared" si="0" ref="E2:E8">SUM(D2:D2)</f>
        <v>3629300</v>
      </c>
      <c r="F2" s="9">
        <v>0</v>
      </c>
      <c r="G2" s="9">
        <v>0</v>
      </c>
      <c r="H2" s="9">
        <v>0</v>
      </c>
      <c r="I2" s="9">
        <f>B2*602080</f>
        <v>3136836.8</v>
      </c>
      <c r="J2" s="9">
        <f>B2*0</f>
        <v>0</v>
      </c>
      <c r="K2" s="10">
        <f aca="true" t="shared" si="1" ref="K2:K8">SUM(F2:J2)</f>
        <v>3136836.8</v>
      </c>
      <c r="L2" s="9">
        <f aca="true" t="shared" si="2" ref="L2:L8">K2-E2</f>
        <v>-492463.2000000002</v>
      </c>
      <c r="M2" s="9">
        <f aca="true" t="shared" si="3" ref="M2:M8">L2</f>
        <v>-492463.2000000002</v>
      </c>
    </row>
    <row r="3" spans="1:13" ht="24.75" customHeight="1">
      <c r="A3" s="4" t="s">
        <v>27</v>
      </c>
      <c r="B3" s="39">
        <v>6.93</v>
      </c>
      <c r="C3" s="6">
        <f>B3/B9</f>
        <v>0.09720858465422919</v>
      </c>
      <c r="D3" s="7">
        <v>4778900</v>
      </c>
      <c r="E3" s="8">
        <f>SUM(D3)</f>
        <v>4778900</v>
      </c>
      <c r="F3" s="9">
        <v>0</v>
      </c>
      <c r="G3" s="9">
        <v>0</v>
      </c>
      <c r="H3" s="9">
        <v>0</v>
      </c>
      <c r="I3" s="9">
        <f>B3*602080</f>
        <v>4172414.4</v>
      </c>
      <c r="J3" s="9">
        <f>B3*0</f>
        <v>0</v>
      </c>
      <c r="K3" s="10">
        <f>SUM(F3:J3)</f>
        <v>4172414.4</v>
      </c>
      <c r="L3" s="9">
        <f t="shared" si="2"/>
        <v>-606485.6000000001</v>
      </c>
      <c r="M3" s="9">
        <f t="shared" si="3"/>
        <v>-606485.6000000001</v>
      </c>
    </row>
    <row r="4" spans="1:13" ht="24.75" customHeight="1">
      <c r="A4" s="4" t="s">
        <v>2</v>
      </c>
      <c r="B4" s="39">
        <v>9.08</v>
      </c>
      <c r="C4" s="6">
        <f>B4/B9</f>
        <v>0.12736709215878803</v>
      </c>
      <c r="D4" s="9">
        <v>7361600</v>
      </c>
      <c r="E4" s="8">
        <f t="shared" si="0"/>
        <v>7361600</v>
      </c>
      <c r="F4" s="9">
        <v>400000</v>
      </c>
      <c r="G4" s="9">
        <v>0</v>
      </c>
      <c r="H4" s="9">
        <v>0</v>
      </c>
      <c r="I4" s="9">
        <f>B4*602080</f>
        <v>5466886.4</v>
      </c>
      <c r="J4" s="9">
        <f>B4*0</f>
        <v>0</v>
      </c>
      <c r="K4" s="10">
        <f t="shared" si="1"/>
        <v>5866886.4</v>
      </c>
      <c r="L4" s="9">
        <f t="shared" si="2"/>
        <v>-1494713.5999999996</v>
      </c>
      <c r="M4" s="12">
        <f t="shared" si="3"/>
        <v>-1494713.5999999996</v>
      </c>
    </row>
    <row r="5" spans="1:13" ht="24.75" customHeight="1">
      <c r="A5" s="4" t="s">
        <v>3</v>
      </c>
      <c r="B5" s="5">
        <v>33.13</v>
      </c>
      <c r="C5" s="6">
        <f>B5/B9</f>
        <v>0.46472155982606256</v>
      </c>
      <c r="D5" s="9">
        <v>30507400</v>
      </c>
      <c r="E5" s="8">
        <f t="shared" si="0"/>
        <v>30507400</v>
      </c>
      <c r="F5" s="9">
        <v>2500000</v>
      </c>
      <c r="G5" s="9">
        <v>0</v>
      </c>
      <c r="H5" s="9">
        <v>0</v>
      </c>
      <c r="I5" s="7">
        <v>19772307</v>
      </c>
      <c r="J5" s="9">
        <v>0</v>
      </c>
      <c r="K5" s="10">
        <f t="shared" si="1"/>
        <v>22272307</v>
      </c>
      <c r="L5" s="9">
        <f t="shared" si="2"/>
        <v>-8235093</v>
      </c>
      <c r="M5" s="12">
        <f t="shared" si="3"/>
        <v>-8235093</v>
      </c>
    </row>
    <row r="6" spans="1:13" ht="24.75" customHeight="1">
      <c r="A6" s="4" t="s">
        <v>4</v>
      </c>
      <c r="B6" s="5">
        <v>3.49</v>
      </c>
      <c r="C6" s="6">
        <f>B6/B9</f>
        <v>0.048954972646935054</v>
      </c>
      <c r="D6" s="9">
        <v>2497700</v>
      </c>
      <c r="E6" s="8">
        <f t="shared" si="0"/>
        <v>2497700</v>
      </c>
      <c r="F6" s="9">
        <v>0</v>
      </c>
      <c r="G6" s="9">
        <v>0</v>
      </c>
      <c r="H6" s="9">
        <v>0</v>
      </c>
      <c r="I6" s="9">
        <f>B6*602080</f>
        <v>2101259.2</v>
      </c>
      <c r="J6" s="9">
        <f>B6*0</f>
        <v>0</v>
      </c>
      <c r="K6" s="10">
        <f t="shared" si="1"/>
        <v>2101259.2</v>
      </c>
      <c r="L6" s="9">
        <f t="shared" si="2"/>
        <v>-396440.7999999998</v>
      </c>
      <c r="M6" s="9">
        <f t="shared" si="3"/>
        <v>-396440.7999999998</v>
      </c>
    </row>
    <row r="7" spans="1:13" ht="24.75" customHeight="1">
      <c r="A7" s="4" t="s">
        <v>5</v>
      </c>
      <c r="B7" s="5">
        <v>5.23</v>
      </c>
      <c r="C7" s="6">
        <f>B7/B9</f>
        <v>0.07336232290643849</v>
      </c>
      <c r="D7" s="9">
        <v>3539300</v>
      </c>
      <c r="E7" s="8">
        <f t="shared" si="0"/>
        <v>3539300</v>
      </c>
      <c r="F7" s="9">
        <v>0</v>
      </c>
      <c r="G7" s="9">
        <v>0</v>
      </c>
      <c r="H7" s="9">
        <v>0</v>
      </c>
      <c r="I7" s="9">
        <f>B7*602080</f>
        <v>3148878.4000000004</v>
      </c>
      <c r="J7" s="9">
        <f>B7*0</f>
        <v>0</v>
      </c>
      <c r="K7" s="10">
        <f t="shared" si="1"/>
        <v>3148878.4000000004</v>
      </c>
      <c r="L7" s="9">
        <f t="shared" si="2"/>
        <v>-390421.5999999996</v>
      </c>
      <c r="M7" s="9">
        <f t="shared" si="3"/>
        <v>-390421.5999999996</v>
      </c>
    </row>
    <row r="8" spans="1:13" ht="24.75" customHeight="1">
      <c r="A8" s="4" t="s">
        <v>6</v>
      </c>
      <c r="B8" s="5">
        <v>8.22</v>
      </c>
      <c r="C8" s="6">
        <f>B8/B9</f>
        <v>0.11530368915696451</v>
      </c>
      <c r="D8" s="9">
        <v>6995100</v>
      </c>
      <c r="E8" s="8">
        <f t="shared" si="0"/>
        <v>6995100</v>
      </c>
      <c r="F8" s="9">
        <v>0</v>
      </c>
      <c r="G8" s="9">
        <v>0</v>
      </c>
      <c r="H8" s="9">
        <v>0</v>
      </c>
      <c r="I8" s="9">
        <f>B8*602080</f>
        <v>4949097.600000001</v>
      </c>
      <c r="J8" s="9">
        <f>B8*0</f>
        <v>0</v>
      </c>
      <c r="K8" s="10">
        <f t="shared" si="1"/>
        <v>4949097.600000001</v>
      </c>
      <c r="L8" s="9">
        <f t="shared" si="2"/>
        <v>-2046002.3999999994</v>
      </c>
      <c r="M8" s="9">
        <f t="shared" si="3"/>
        <v>-2046002.3999999994</v>
      </c>
    </row>
    <row r="9" spans="1:13" ht="24.75" customHeight="1" thickBot="1">
      <c r="A9" s="33" t="s">
        <v>7</v>
      </c>
      <c r="B9" s="34">
        <f aca="true" t="shared" si="4" ref="B9:M9">SUM(B2:B8)</f>
        <v>71.29</v>
      </c>
      <c r="C9" s="35">
        <f t="shared" si="4"/>
        <v>1</v>
      </c>
      <c r="D9" s="30">
        <f>SUM(D2:D8)</f>
        <v>59309300</v>
      </c>
      <c r="E9" s="30">
        <f>SUM(E2:E8)</f>
        <v>59309300</v>
      </c>
      <c r="F9" s="14">
        <f t="shared" si="4"/>
        <v>2900000</v>
      </c>
      <c r="G9" s="14">
        <f>SUM(G2:G8)</f>
        <v>0</v>
      </c>
      <c r="H9" s="14">
        <f>SUM(H2:H8)</f>
        <v>0</v>
      </c>
      <c r="I9" s="14">
        <f>SUM(I2:I8)</f>
        <v>42747679.800000004</v>
      </c>
      <c r="J9" s="14">
        <f t="shared" si="4"/>
        <v>0</v>
      </c>
      <c r="K9" s="14">
        <f t="shared" si="4"/>
        <v>45647679.800000004</v>
      </c>
      <c r="L9" s="37">
        <f t="shared" si="4"/>
        <v>-13661620.2</v>
      </c>
      <c r="M9" s="37">
        <f t="shared" si="4"/>
        <v>-13661620.2</v>
      </c>
    </row>
    <row r="10" ht="12.75">
      <c r="Q10" s="15"/>
    </row>
    <row r="11" spans="5:9" ht="12.75">
      <c r="E11" s="16"/>
      <c r="G11" s="15"/>
      <c r="H11" s="15"/>
      <c r="I11" s="15"/>
    </row>
    <row r="12" spans="1:13" ht="12.75">
      <c r="A12" s="38" t="s">
        <v>24</v>
      </c>
      <c r="K12" s="17"/>
      <c r="L12" s="17"/>
      <c r="M12" s="17"/>
    </row>
    <row r="13" spans="1:21" ht="12.75">
      <c r="A13" s="3" t="s">
        <v>6</v>
      </c>
      <c r="B13" s="3" t="s">
        <v>26</v>
      </c>
      <c r="K13" s="19"/>
      <c r="L13" s="20"/>
      <c r="M13" s="20"/>
      <c r="Q13" s="15"/>
      <c r="U13" s="15"/>
    </row>
    <row r="14" spans="1:21" ht="12.75">
      <c r="A14" s="3" t="s">
        <v>3</v>
      </c>
      <c r="B14" s="3" t="s">
        <v>25</v>
      </c>
      <c r="E14" s="17"/>
      <c r="F14" s="22"/>
      <c r="G14" s="22"/>
      <c r="H14" s="22"/>
      <c r="I14" s="22"/>
      <c r="J14" s="22"/>
      <c r="K14" s="23">
        <v>42747680</v>
      </c>
      <c r="L14" s="20" t="s">
        <v>36</v>
      </c>
      <c r="Q14" s="15"/>
      <c r="U14" s="15"/>
    </row>
    <row r="15" spans="1:13" ht="12.75">
      <c r="A15" s="24"/>
      <c r="B15" s="24"/>
      <c r="C15" s="24"/>
      <c r="D15" s="24"/>
      <c r="E15" s="17"/>
      <c r="F15" s="22"/>
      <c r="G15" s="22"/>
      <c r="H15" s="22"/>
      <c r="I15" s="22"/>
      <c r="J15" s="22"/>
      <c r="K15" s="23"/>
      <c r="L15" s="20" t="s">
        <v>35</v>
      </c>
      <c r="M15" s="20"/>
    </row>
    <row r="16" spans="5:12" ht="12.75">
      <c r="E16" s="17"/>
      <c r="F16" s="22"/>
      <c r="G16" s="22"/>
      <c r="H16" s="22"/>
      <c r="I16" s="22"/>
      <c r="J16" s="22"/>
      <c r="K16" s="26"/>
      <c r="L16" s="3" t="s">
        <v>23</v>
      </c>
    </row>
    <row r="17" spans="1:11" ht="12.75">
      <c r="A17" s="38"/>
      <c r="E17" s="17"/>
      <c r="F17" s="22"/>
      <c r="G17" s="22"/>
      <c r="H17" s="22"/>
      <c r="I17" s="22"/>
      <c r="J17" s="22"/>
      <c r="K17" s="26"/>
    </row>
    <row r="18" spans="5:17" ht="12.75">
      <c r="E18" s="17"/>
      <c r="F18" s="22"/>
      <c r="G18" s="22"/>
      <c r="H18" s="22"/>
      <c r="I18" s="22"/>
      <c r="J18" s="22"/>
      <c r="K18" s="26"/>
      <c r="Q18" s="15"/>
    </row>
    <row r="19" spans="5:11" ht="12.75">
      <c r="E19" s="17"/>
      <c r="F19" s="22"/>
      <c r="G19" s="22"/>
      <c r="H19" s="22"/>
      <c r="I19" s="22"/>
      <c r="J19" s="22"/>
      <c r="K19" s="26"/>
    </row>
    <row r="20" spans="1:11" ht="12.75">
      <c r="A20" s="24"/>
      <c r="B20" s="24"/>
      <c r="C20" s="24"/>
      <c r="D20" s="24"/>
      <c r="E20" s="17"/>
      <c r="F20" s="22"/>
      <c r="G20" s="22"/>
      <c r="H20" s="22"/>
      <c r="I20" s="22"/>
      <c r="J20" s="22"/>
      <c r="K20" s="26"/>
    </row>
    <row r="21" spans="5:13" ht="12.75">
      <c r="E21" s="27"/>
      <c r="F21" s="28"/>
      <c r="G21" s="28"/>
      <c r="H21" s="28"/>
      <c r="I21" s="28"/>
      <c r="J21" s="28"/>
      <c r="K21" s="26"/>
      <c r="L21" s="20"/>
      <c r="M21" s="20"/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89" r:id="rId1"/>
  <headerFooter alignWithMargins="0">
    <oddHeader>&amp;CHázi segítségnyújtás 2023. évi előleg&amp;R7.sz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1.57421875" style="3" customWidth="1"/>
    <col min="2" max="2" width="11.140625" style="3" bestFit="1" customWidth="1"/>
    <col min="3" max="3" width="9.7109375" style="3" customWidth="1"/>
    <col min="4" max="4" width="11.00390625" style="3" bestFit="1" customWidth="1"/>
    <col min="5" max="5" width="12.140625" style="3" customWidth="1"/>
    <col min="6" max="6" width="12.57421875" style="3" customWidth="1"/>
    <col min="7" max="7" width="11.57421875" style="3" bestFit="1" customWidth="1"/>
    <col min="8" max="9" width="13.28125" style="3" customWidth="1"/>
    <col min="10" max="10" width="10.421875" style="3" customWidth="1"/>
    <col min="11" max="11" width="12.00390625" style="3" customWidth="1"/>
    <col min="12" max="12" width="12.57421875" style="3" customWidth="1"/>
    <col min="13" max="13" width="12.140625" style="3" customWidth="1"/>
    <col min="14" max="14" width="11.421875" style="3" customWidth="1"/>
    <col min="15" max="15" width="9.140625" style="3" customWidth="1"/>
    <col min="16" max="16" width="12.8515625" style="3" customWidth="1"/>
    <col min="17" max="17" width="9.140625" style="3" customWidth="1"/>
    <col min="18" max="18" width="10.140625" style="3" bestFit="1" customWidth="1"/>
    <col min="19" max="16384" width="9.140625" style="3" customWidth="1"/>
  </cols>
  <sheetData>
    <row r="1" spans="1:14" ht="63.75">
      <c r="A1" s="31" t="s">
        <v>0</v>
      </c>
      <c r="B1" s="32" t="s">
        <v>11</v>
      </c>
      <c r="C1" s="32" t="s">
        <v>9</v>
      </c>
      <c r="D1" s="29" t="s">
        <v>16</v>
      </c>
      <c r="E1" s="29" t="s">
        <v>20</v>
      </c>
      <c r="F1" s="29" t="s">
        <v>21</v>
      </c>
      <c r="G1" s="1" t="s">
        <v>15</v>
      </c>
      <c r="H1" s="2" t="s">
        <v>17</v>
      </c>
      <c r="I1" s="2" t="s">
        <v>18</v>
      </c>
      <c r="J1" s="1" t="s">
        <v>12</v>
      </c>
      <c r="K1" s="2" t="s">
        <v>10</v>
      </c>
      <c r="L1" s="32" t="s">
        <v>14</v>
      </c>
      <c r="M1" s="32" t="s">
        <v>13</v>
      </c>
      <c r="N1" s="36" t="s">
        <v>1</v>
      </c>
    </row>
    <row r="2" spans="1:14" ht="24.75" customHeight="1">
      <c r="A2" s="4" t="s">
        <v>8</v>
      </c>
      <c r="B2" s="5">
        <v>4.03</v>
      </c>
      <c r="C2" s="6">
        <f>B2/B8</f>
        <v>0.053733333333333334</v>
      </c>
      <c r="D2" s="7">
        <v>1326532</v>
      </c>
      <c r="E2" s="7">
        <f>E10*C2</f>
        <v>2642.1217333333334</v>
      </c>
      <c r="F2" s="8">
        <f aca="true" t="shared" si="0" ref="F2:F7">SUM(D2:E2)</f>
        <v>1329174.1217333334</v>
      </c>
      <c r="G2" s="9">
        <v>0</v>
      </c>
      <c r="H2" s="9">
        <f>H10*C2</f>
        <v>62184.94186666667</v>
      </c>
      <c r="I2" s="9">
        <v>0</v>
      </c>
      <c r="J2" s="9">
        <f>K13*C2</f>
        <v>759655</v>
      </c>
      <c r="K2" s="10">
        <f aca="true" t="shared" si="1" ref="K2:K7">SUM(G2:J2)</f>
        <v>821839.9418666667</v>
      </c>
      <c r="L2" s="9">
        <f aca="true" t="shared" si="2" ref="L2:L7">K2-F2</f>
        <v>-507334.1798666668</v>
      </c>
      <c r="M2" s="9">
        <v>624000</v>
      </c>
      <c r="N2" s="11">
        <f aca="true" t="shared" si="3" ref="N2:N7">L2+M2</f>
        <v>116665.82013333321</v>
      </c>
    </row>
    <row r="3" spans="1:14" ht="24.75" customHeight="1">
      <c r="A3" s="4" t="s">
        <v>2</v>
      </c>
      <c r="B3" s="5">
        <v>14.07</v>
      </c>
      <c r="C3" s="6">
        <f>B3/B8</f>
        <v>0.18760000000000002</v>
      </c>
      <c r="D3" s="9">
        <v>3975998</v>
      </c>
      <c r="E3" s="9">
        <f>E10*C3</f>
        <v>9224.4796</v>
      </c>
      <c r="F3" s="8">
        <f t="shared" si="0"/>
        <v>3985222.4796</v>
      </c>
      <c r="G3" s="9">
        <v>245924</v>
      </c>
      <c r="H3" s="9">
        <f>H10*C3</f>
        <v>217107.2288</v>
      </c>
      <c r="I3" s="9">
        <v>171831</v>
      </c>
      <c r="J3" s="9">
        <f>K13*C3</f>
        <v>2652195.0000000005</v>
      </c>
      <c r="K3" s="10">
        <f t="shared" si="1"/>
        <v>3287057.2288000006</v>
      </c>
      <c r="L3" s="9">
        <f t="shared" si="2"/>
        <v>-698165.2507999996</v>
      </c>
      <c r="M3" s="12">
        <v>829000</v>
      </c>
      <c r="N3" s="13">
        <f t="shared" si="3"/>
        <v>130834.74920000043</v>
      </c>
    </row>
    <row r="4" spans="1:14" ht="24.75" customHeight="1">
      <c r="A4" s="4" t="s">
        <v>3</v>
      </c>
      <c r="B4" s="5">
        <v>26.58</v>
      </c>
      <c r="C4" s="6">
        <f>B4/B8</f>
        <v>0.3544</v>
      </c>
      <c r="D4" s="9">
        <v>6864282</v>
      </c>
      <c r="E4" s="9">
        <f>E10*C4</f>
        <v>17426.2024</v>
      </c>
      <c r="F4" s="8">
        <f t="shared" si="0"/>
        <v>6881708.2024</v>
      </c>
      <c r="G4" s="9">
        <v>997624</v>
      </c>
      <c r="H4" s="9">
        <f>H10*C4</f>
        <v>410142.8672</v>
      </c>
      <c r="I4" s="9">
        <v>0</v>
      </c>
      <c r="J4" s="9">
        <f>K13*C4</f>
        <v>5010330</v>
      </c>
      <c r="K4" s="10">
        <f t="shared" si="1"/>
        <v>6418096.8672</v>
      </c>
      <c r="L4" s="9">
        <f t="shared" si="2"/>
        <v>-463611.3351999996</v>
      </c>
      <c r="M4" s="12">
        <v>845015</v>
      </c>
      <c r="N4" s="11">
        <f t="shared" si="3"/>
        <v>381403.6648000004</v>
      </c>
    </row>
    <row r="5" spans="1:14" ht="24.75" customHeight="1">
      <c r="A5" s="4" t="s">
        <v>4</v>
      </c>
      <c r="B5" s="5">
        <v>4.03</v>
      </c>
      <c r="C5" s="6">
        <f>B5/B8</f>
        <v>0.053733333333333334</v>
      </c>
      <c r="D5" s="9">
        <v>1111855</v>
      </c>
      <c r="E5" s="9">
        <f>E10*C5</f>
        <v>2642.1217333333334</v>
      </c>
      <c r="F5" s="8">
        <f t="shared" si="0"/>
        <v>1114497.1217333334</v>
      </c>
      <c r="G5" s="9">
        <v>0</v>
      </c>
      <c r="H5" s="9">
        <f>H10*C5</f>
        <v>62184.94186666667</v>
      </c>
      <c r="I5" s="9">
        <v>0</v>
      </c>
      <c r="J5" s="9">
        <f>K13*C5</f>
        <v>759655</v>
      </c>
      <c r="K5" s="10">
        <f t="shared" si="1"/>
        <v>821839.9418666667</v>
      </c>
      <c r="L5" s="9">
        <f t="shared" si="2"/>
        <v>-292657.1798666668</v>
      </c>
      <c r="M5" s="9">
        <v>259000</v>
      </c>
      <c r="N5" s="11">
        <f t="shared" si="3"/>
        <v>-33657.17986666679</v>
      </c>
    </row>
    <row r="6" spans="1:14" ht="24.75" customHeight="1">
      <c r="A6" s="4" t="s">
        <v>5</v>
      </c>
      <c r="B6" s="5">
        <v>8.74</v>
      </c>
      <c r="C6" s="6">
        <f>B6/B8</f>
        <v>0.11653333333333334</v>
      </c>
      <c r="D6" s="9">
        <v>2182365</v>
      </c>
      <c r="E6" s="9">
        <f>E10*C6</f>
        <v>5730.060533333333</v>
      </c>
      <c r="F6" s="8">
        <f t="shared" si="0"/>
        <v>2188095.060533333</v>
      </c>
      <c r="G6" s="9">
        <v>0</v>
      </c>
      <c r="H6" s="9">
        <f>H10*C6</f>
        <v>134862.62826666667</v>
      </c>
      <c r="I6" s="9">
        <v>0</v>
      </c>
      <c r="J6" s="9">
        <f>K13*C6</f>
        <v>1647490</v>
      </c>
      <c r="K6" s="10">
        <f t="shared" si="1"/>
        <v>1782352.6282666666</v>
      </c>
      <c r="L6" s="9">
        <f t="shared" si="2"/>
        <v>-405742.43226666655</v>
      </c>
      <c r="M6" s="9">
        <v>320000</v>
      </c>
      <c r="N6" s="11">
        <f t="shared" si="3"/>
        <v>-85742.43226666655</v>
      </c>
    </row>
    <row r="7" spans="1:14" ht="24.75" customHeight="1">
      <c r="A7" s="4" t="s">
        <v>6</v>
      </c>
      <c r="B7" s="5">
        <v>17.55</v>
      </c>
      <c r="C7" s="6">
        <f>B7/B8</f>
        <v>0.234</v>
      </c>
      <c r="D7" s="9">
        <v>4187152</v>
      </c>
      <c r="E7" s="9">
        <f>E10*C7</f>
        <v>11506.014000000001</v>
      </c>
      <c r="F7" s="8">
        <f t="shared" si="0"/>
        <v>4198658.014</v>
      </c>
      <c r="G7" s="9">
        <v>0</v>
      </c>
      <c r="H7" s="9">
        <f>H10*C7</f>
        <v>270805.392</v>
      </c>
      <c r="I7" s="9">
        <v>227584</v>
      </c>
      <c r="J7" s="9">
        <f>K13*C7</f>
        <v>3308175</v>
      </c>
      <c r="K7" s="10">
        <f t="shared" si="1"/>
        <v>3806564.392</v>
      </c>
      <c r="L7" s="9">
        <f t="shared" si="2"/>
        <v>-392093.62200000044</v>
      </c>
      <c r="M7" s="9">
        <v>681000</v>
      </c>
      <c r="N7" s="11">
        <f t="shared" si="3"/>
        <v>288906.37799999956</v>
      </c>
    </row>
    <row r="8" spans="1:14" ht="24.75" customHeight="1" thickBot="1">
      <c r="A8" s="33" t="s">
        <v>7</v>
      </c>
      <c r="B8" s="34">
        <f aca="true" t="shared" si="4" ref="B8:N8">SUM(B2:B7)</f>
        <v>75</v>
      </c>
      <c r="C8" s="35">
        <f t="shared" si="4"/>
        <v>1</v>
      </c>
      <c r="D8" s="30">
        <f>SUM(D2:D7)</f>
        <v>19648184</v>
      </c>
      <c r="E8" s="30">
        <f t="shared" si="4"/>
        <v>49171.00000000001</v>
      </c>
      <c r="F8" s="30">
        <f>SUM(F2:F7)</f>
        <v>19697355</v>
      </c>
      <c r="G8" s="14">
        <f t="shared" si="4"/>
        <v>1243548</v>
      </c>
      <c r="H8" s="14">
        <f>SUM(H2:H7)</f>
        <v>1157288</v>
      </c>
      <c r="I8" s="14">
        <f>SUM(I2:I7)</f>
        <v>399415</v>
      </c>
      <c r="J8" s="14">
        <f t="shared" si="4"/>
        <v>14137500</v>
      </c>
      <c r="K8" s="14">
        <f t="shared" si="4"/>
        <v>16937751</v>
      </c>
      <c r="L8" s="37">
        <f t="shared" si="4"/>
        <v>-2759604</v>
      </c>
      <c r="M8" s="37">
        <f t="shared" si="4"/>
        <v>3558015</v>
      </c>
      <c r="N8" s="37">
        <f t="shared" si="4"/>
        <v>798411.0000000002</v>
      </c>
    </row>
    <row r="9" ht="12.75">
      <c r="R9" s="15"/>
    </row>
    <row r="10" spans="5:9" ht="12.75">
      <c r="E10" s="16">
        <v>49171</v>
      </c>
      <c r="F10" s="16"/>
      <c r="H10" s="15">
        <v>1157288</v>
      </c>
      <c r="I10" s="15"/>
    </row>
    <row r="11" spans="11:14" ht="12.75">
      <c r="K11" s="17"/>
      <c r="L11" s="17"/>
      <c r="M11" s="17"/>
      <c r="N11" s="18"/>
    </row>
    <row r="12" spans="11:22" ht="12.75">
      <c r="K12" s="19"/>
      <c r="L12" s="20"/>
      <c r="M12" s="20"/>
      <c r="N12" s="21"/>
      <c r="R12" s="15"/>
      <c r="V12" s="15"/>
    </row>
    <row r="13" spans="5:22" ht="12.75">
      <c r="E13" s="17"/>
      <c r="F13" s="17"/>
      <c r="G13" s="22"/>
      <c r="H13" s="22"/>
      <c r="I13" s="22"/>
      <c r="J13" s="22"/>
      <c r="K13" s="23">
        <v>14137500</v>
      </c>
      <c r="L13" s="20" t="s">
        <v>22</v>
      </c>
      <c r="N13" s="18" t="s">
        <v>19</v>
      </c>
      <c r="R13" s="15"/>
      <c r="V13" s="15"/>
    </row>
    <row r="14" spans="1:14" ht="12.75">
      <c r="A14" s="24"/>
      <c r="B14" s="24"/>
      <c r="C14" s="24"/>
      <c r="D14" s="24"/>
      <c r="E14" s="17"/>
      <c r="F14" s="17"/>
      <c r="G14" s="22"/>
      <c r="H14" s="22"/>
      <c r="I14" s="22"/>
      <c r="J14" s="22"/>
      <c r="K14" s="25"/>
      <c r="L14" s="20"/>
      <c r="M14" s="20"/>
      <c r="N14" s="18"/>
    </row>
    <row r="15" spans="5:11" ht="12.75">
      <c r="E15" s="17"/>
      <c r="F15" s="17"/>
      <c r="G15" s="22"/>
      <c r="H15" s="22"/>
      <c r="I15" s="22"/>
      <c r="J15" s="22"/>
      <c r="K15" s="19"/>
    </row>
    <row r="16" spans="5:11" ht="12.75">
      <c r="E16" s="17"/>
      <c r="F16" s="17"/>
      <c r="G16" s="22"/>
      <c r="H16" s="22"/>
      <c r="I16" s="22"/>
      <c r="J16" s="22"/>
      <c r="K16" s="26"/>
    </row>
    <row r="17" spans="5:18" ht="12.75">
      <c r="E17" s="17"/>
      <c r="F17" s="17"/>
      <c r="G17" s="22"/>
      <c r="H17" s="22"/>
      <c r="I17" s="22"/>
      <c r="J17" s="22"/>
      <c r="K17" s="26"/>
      <c r="R17" s="15"/>
    </row>
    <row r="18" spans="5:11" ht="12.75">
      <c r="E18" s="17"/>
      <c r="F18" s="17"/>
      <c r="G18" s="22"/>
      <c r="H18" s="22"/>
      <c r="I18" s="22"/>
      <c r="J18" s="22"/>
      <c r="K18" s="26"/>
    </row>
    <row r="19" spans="1:11" ht="12.75">
      <c r="A19" s="24"/>
      <c r="B19" s="24"/>
      <c r="C19" s="24"/>
      <c r="D19" s="24"/>
      <c r="E19" s="17"/>
      <c r="F19" s="17"/>
      <c r="G19" s="22"/>
      <c r="H19" s="22"/>
      <c r="I19" s="22"/>
      <c r="J19" s="22"/>
      <c r="K19" s="26"/>
    </row>
    <row r="20" spans="5:13" ht="12.75">
      <c r="E20" s="27"/>
      <c r="F20" s="27"/>
      <c r="G20" s="28"/>
      <c r="H20" s="28"/>
      <c r="I20" s="28"/>
      <c r="J20" s="28"/>
      <c r="K20" s="26"/>
      <c r="L20" s="20"/>
      <c r="M2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Bátaszék Város Polgármesteri Hívatala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penzügy_2</dc:creator>
  <cp:keywords/>
  <dc:description/>
  <cp:lastModifiedBy>Pénzügy8</cp:lastModifiedBy>
  <cp:lastPrinted>2023-01-18T06:51:48Z</cp:lastPrinted>
  <dcterms:created xsi:type="dcterms:W3CDTF">2012-05-09T09:14:21Z</dcterms:created>
  <dcterms:modified xsi:type="dcterms:W3CDTF">2023-01-18T06:52:41Z</dcterms:modified>
  <cp:category/>
  <cp:version/>
  <cp:contentType/>
  <cp:contentStatus/>
</cp:coreProperties>
</file>