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activeTab="0"/>
  </bookViews>
  <sheets>
    <sheet name="Elszámolás" sheetId="1" r:id="rId1"/>
    <sheet name="Munka3" sheetId="2" r:id="rId2"/>
  </sheets>
  <definedNames>
    <definedName name="_xlnm.Print_Area" localSheetId="0">'Elszámolás'!$A$1:$J$20</definedName>
  </definedNames>
  <calcPr fullCalcOnLoad="1"/>
</workbook>
</file>

<file path=xl/sharedStrings.xml><?xml version="1.0" encoding="utf-8"?>
<sst xmlns="http://schemas.openxmlformats.org/spreadsheetml/2006/main" count="18" uniqueCount="18">
  <si>
    <t>Település</t>
  </si>
  <si>
    <t>Alsónyék</t>
  </si>
  <si>
    <t>Bátaszék</t>
  </si>
  <si>
    <t>Pörböly</t>
  </si>
  <si>
    <t>Összesen:</t>
  </si>
  <si>
    <t>Egyenleg</t>
  </si>
  <si>
    <t>Kiadás összesen</t>
  </si>
  <si>
    <t>Saját bevétel</t>
  </si>
  <si>
    <t>Bevétel összesen</t>
  </si>
  <si>
    <t xml:space="preserve"> %</t>
  </si>
  <si>
    <t>Létszám</t>
  </si>
  <si>
    <t>Létszám:</t>
  </si>
  <si>
    <t>Várandós anyák</t>
  </si>
  <si>
    <t>Oktatási intézménybe nem járó, otthon gondozott tanköteles gyermekek</t>
  </si>
  <si>
    <t>0-7 éves korú gyermekek</t>
  </si>
  <si>
    <t>OEP finanszírozás bevételei</t>
  </si>
  <si>
    <t>Bérkompenzáció + 27% szoc.hozz.</t>
  </si>
  <si>
    <t>2023.évi önk. Előleg fizetés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</si>
</sst>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12.57421875" style="7" customWidth="1"/>
    <col min="2" max="2" width="10.8515625" style="7" customWidth="1"/>
    <col min="3" max="3" width="8.8515625" style="7" customWidth="1"/>
    <col min="4" max="4" width="14.7109375" style="7" customWidth="1"/>
    <col min="5" max="6" width="13.7109375" style="7" customWidth="1"/>
    <col min="7" max="8" width="15.7109375" style="7" customWidth="1"/>
    <col min="9" max="9" width="15.140625" style="7" bestFit="1" customWidth="1"/>
    <col min="10" max="10" width="12.7109375" style="7" customWidth="1"/>
    <col min="11" max="16384" width="9.140625" style="7" customWidth="1"/>
  </cols>
  <sheetData>
    <row r="1" spans="1:10" s="3" customFormat="1" ht="63">
      <c r="A1" s="14" t="s">
        <v>0</v>
      </c>
      <c r="B1" s="13" t="s">
        <v>10</v>
      </c>
      <c r="C1" s="11" t="s">
        <v>9</v>
      </c>
      <c r="D1" s="13" t="s">
        <v>6</v>
      </c>
      <c r="E1" s="13" t="s">
        <v>7</v>
      </c>
      <c r="F1" s="13" t="s">
        <v>16</v>
      </c>
      <c r="G1" s="13" t="s">
        <v>15</v>
      </c>
      <c r="H1" s="13" t="s">
        <v>8</v>
      </c>
      <c r="I1" s="13" t="s">
        <v>5</v>
      </c>
      <c r="J1" s="2" t="s">
        <v>17</v>
      </c>
    </row>
    <row r="2" spans="1:10" s="3" customFormat="1" ht="30" customHeight="1">
      <c r="A2" s="4" t="s">
        <v>1</v>
      </c>
      <c r="B2" s="16">
        <v>62</v>
      </c>
      <c r="C2" s="9">
        <f>B2/B5*100</f>
        <v>11.376146788990827</v>
      </c>
      <c r="D2" s="5">
        <f>B2/B5*18288650</f>
        <v>2080543.6697247708</v>
      </c>
      <c r="E2" s="5">
        <f>B2/B5*E7</f>
        <v>10921.100917431193</v>
      </c>
      <c r="F2" s="5">
        <v>0</v>
      </c>
      <c r="G2" s="8">
        <f>B2/B5*G7</f>
        <v>1843277.0642201835</v>
      </c>
      <c r="H2" s="8">
        <f>SUM(E2:G2)</f>
        <v>1854198.1651376148</v>
      </c>
      <c r="I2" s="8">
        <f>H2-D2</f>
        <v>-226345.504587156</v>
      </c>
      <c r="J2" s="8">
        <f>I2</f>
        <v>-226345.504587156</v>
      </c>
    </row>
    <row r="3" spans="1:10" s="3" customFormat="1" ht="30" customHeight="1">
      <c r="A3" s="4" t="s">
        <v>2</v>
      </c>
      <c r="B3" s="16">
        <v>450</v>
      </c>
      <c r="C3" s="9">
        <f>B3/B5*100</f>
        <v>82.56880733944955</v>
      </c>
      <c r="D3" s="5">
        <f>B3/B5*18288650+1617500</f>
        <v>16718220.18348624</v>
      </c>
      <c r="E3" s="5">
        <f>B3/B5*E7</f>
        <v>79266.05504587156</v>
      </c>
      <c r="F3" s="5">
        <v>0</v>
      </c>
      <c r="G3" s="8">
        <f>B3/B5*G7</f>
        <v>13378623.85321101</v>
      </c>
      <c r="H3" s="8">
        <f>SUM(E3:G3)</f>
        <v>13457889.908256881</v>
      </c>
      <c r="I3" s="8">
        <f>H3-D3</f>
        <v>-3260330.275229359</v>
      </c>
      <c r="J3" s="8">
        <f>I3</f>
        <v>-3260330.275229359</v>
      </c>
    </row>
    <row r="4" spans="1:10" s="3" customFormat="1" ht="30" customHeight="1">
      <c r="A4" s="4" t="s">
        <v>3</v>
      </c>
      <c r="B4" s="16">
        <v>33</v>
      </c>
      <c r="C4" s="9">
        <f>B4/B5*100</f>
        <v>6.055045871559633</v>
      </c>
      <c r="D4" s="5">
        <f>B4/B5*18288650</f>
        <v>1107386.1467889908</v>
      </c>
      <c r="E4" s="5">
        <f>B4/B5*E7</f>
        <v>5812.844036697248</v>
      </c>
      <c r="F4" s="5">
        <v>0</v>
      </c>
      <c r="G4" s="8">
        <f>B4/B5*G7</f>
        <v>981099.0825688074</v>
      </c>
      <c r="H4" s="8">
        <f>SUM(E4:G4)</f>
        <v>986911.9266055047</v>
      </c>
      <c r="I4" s="8">
        <f>H4-D4</f>
        <v>-120474.22018348612</v>
      </c>
      <c r="J4" s="8">
        <f>I4</f>
        <v>-120474.22018348612</v>
      </c>
    </row>
    <row r="5" spans="1:10" s="3" customFormat="1" ht="30" customHeight="1">
      <c r="A5" s="1" t="s">
        <v>4</v>
      </c>
      <c r="B5" s="6">
        <f aca="true" t="shared" si="0" ref="B5:J5">SUM(B2:B4)</f>
        <v>545</v>
      </c>
      <c r="C5" s="1">
        <f t="shared" si="0"/>
        <v>100</v>
      </c>
      <c r="D5" s="6">
        <f t="shared" si="0"/>
        <v>19906150.000000004</v>
      </c>
      <c r="E5" s="6">
        <f t="shared" si="0"/>
        <v>96000</v>
      </c>
      <c r="F5" s="6">
        <f>SUM(F2:F4)</f>
        <v>0</v>
      </c>
      <c r="G5" s="6">
        <f t="shared" si="0"/>
        <v>16203000.000000002</v>
      </c>
      <c r="H5" s="6">
        <f t="shared" si="0"/>
        <v>16299000</v>
      </c>
      <c r="I5" s="6">
        <f t="shared" si="0"/>
        <v>-3607150.000000001</v>
      </c>
      <c r="J5" s="6">
        <f t="shared" si="0"/>
        <v>-3607150.000000001</v>
      </c>
    </row>
    <row r="7" spans="4:7" ht="15">
      <c r="D7" s="10">
        <v>19906150</v>
      </c>
      <c r="E7" s="10">
        <v>96000</v>
      </c>
      <c r="F7" s="10">
        <v>0</v>
      </c>
      <c r="G7" s="15">
        <v>16203000</v>
      </c>
    </row>
    <row r="12" spans="1:2" ht="12.75">
      <c r="A12" s="12" t="s">
        <v>11</v>
      </c>
      <c r="B12" s="7" t="s">
        <v>12</v>
      </c>
    </row>
    <row r="13" ht="12.75">
      <c r="B13" s="7" t="s">
        <v>14</v>
      </c>
    </row>
    <row r="14" ht="12.75">
      <c r="B14" s="7" t="s">
        <v>13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&amp;CVédőnők 2023. évi I. félév előleg&amp;R8.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Pénzügy_OTP</dc:creator>
  <cp:keywords/>
  <dc:description/>
  <cp:lastModifiedBy>Pénzügy8</cp:lastModifiedBy>
  <cp:lastPrinted>2022-01-28T08:29:04Z</cp:lastPrinted>
  <dcterms:created xsi:type="dcterms:W3CDTF">2009-02-17T08:47:52Z</dcterms:created>
  <dcterms:modified xsi:type="dcterms:W3CDTF">2023-01-17T09:26:36Z</dcterms:modified>
  <cp:category/>
  <cp:version/>
  <cp:contentType/>
  <cp:contentStatus/>
</cp:coreProperties>
</file>