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733C89E-56E4-46A4-9FE2-8F196A718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énzügyi kimutatás" sheetId="1" r:id="rId1"/>
    <sheet name="vagyonmérleg" sheetId="2" r:id="rId2"/>
    <sheet name="maradvány" sheetId="3" r:id="rId3"/>
    <sheet name="eredménykimutatás" sheetId="4" r:id="rId4"/>
    <sheet name="eszközök_ertekenek_alakulása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B1" i="1"/>
  <c r="E52" i="1" l="1"/>
  <c r="D52" i="1"/>
  <c r="C52" i="1"/>
  <c r="E46" i="1"/>
  <c r="D46" i="1"/>
  <c r="C46" i="1"/>
  <c r="E38" i="1"/>
  <c r="D38" i="1"/>
  <c r="C38" i="1"/>
  <c r="E31" i="1"/>
  <c r="D31" i="1"/>
  <c r="E26" i="1"/>
  <c r="D26" i="1"/>
  <c r="D20" i="1"/>
  <c r="C20" i="1"/>
  <c r="E8" i="1"/>
  <c r="D8" i="1"/>
  <c r="C8" i="1"/>
  <c r="E5" i="1"/>
  <c r="E4" i="1"/>
  <c r="E58" i="1" l="1"/>
  <c r="D58" i="1"/>
  <c r="C37" i="1"/>
  <c r="C42" i="1" s="1"/>
  <c r="D37" i="1"/>
  <c r="D42" i="1" s="1"/>
  <c r="D59" i="1" s="1"/>
  <c r="C58" i="1"/>
  <c r="E37" i="1"/>
  <c r="E42" i="1" s="1"/>
  <c r="C59" i="1" l="1"/>
</calcChain>
</file>

<file path=xl/sharedStrings.xml><?xml version="1.0" encoding="utf-8"?>
<sst xmlns="http://schemas.openxmlformats.org/spreadsheetml/2006/main" count="289" uniqueCount="249">
  <si>
    <t>Költségvetési szerv</t>
  </si>
  <si>
    <t>02</t>
  </si>
  <si>
    <t>Feladat megnevezése</t>
  </si>
  <si>
    <t>Összes bevétel, kiadás</t>
  </si>
  <si>
    <t>01</t>
  </si>
  <si>
    <t>Száma</t>
  </si>
  <si>
    <t>Kiemelt előirányzat, előirányzat megnevezése</t>
  </si>
  <si>
    <t>Eredeti előirányzat</t>
  </si>
  <si>
    <t>Módosított előirányzat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</si>
  <si>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</si>
  <si>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</si>
  <si>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</si>
  <si>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</si>
  <si>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</si>
  <si>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</si>
  <si>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</si>
  <si>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</si>
  <si>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</si>
  <si>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</si>
  <si>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</si>
  <si>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</si>
  <si>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</si>
  <si>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</si>
  <si>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</si>
  <si>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</si>
  <si>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</si>
  <si>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</si>
  <si>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</si>
  <si>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</si>
  <si>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</si>
  <si>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</si>
  <si>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</si>
  <si>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</si>
  <si>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</si>
  <si>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</si>
  <si>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</si>
  <si>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</si>
  <si>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</si>
  <si>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</si>
  <si>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</si>
  <si>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</si>
  <si>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</si>
  <si>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</si>
  <si>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</si>
  <si>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</si>
  <si>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</si>
  <si>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</si>
  <si>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</si>
  <si>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</si>
  <si>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</si>
  <si>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</si>
  <si>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</si>
  <si>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</si>
  <si>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</si>
  <si>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</si>
  <si>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</si>
  <si>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</si>
  <si>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</si>
  <si>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</si>
  <si>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</si>
  <si>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</si>
  <si>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</si>
  <si>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</si>
  <si>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</si>
  <si>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</si>
  <si>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</si>
  <si>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</si>
  <si>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</si>
  <si>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</si>
  <si>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</si>
  <si>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</si>
  <si>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</si>
  <si>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</si>
  <si>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</si>
  <si>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</si>
  <si>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</si>
  <si>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</si>
  <si>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</si>
  <si>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</si>
  <si>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</si>
  <si>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</si>
  <si>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</si>
  <si>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</si>
  <si>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</si>
  <si>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</si>
  <si>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</si>
  <si>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</si>
  <si>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</si>
  <si>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</si>
  <si>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</si>
  <si>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</si>
  <si>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</si>
  <si>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</si>
  <si>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</si>
  <si>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</si>
  <si>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</si>
  <si>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</si>
  <si>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</si>
  <si>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Tényleges állományi létszám előirányzat (fő)</t>
  </si>
  <si>
    <t>Közfoglalkoztatottak tényleges állományi létszáma (fő)</t>
  </si>
  <si>
    <t>12/A - Mérleg</t>
  </si>
  <si>
    <t>#</t>
  </si>
  <si>
    <t>Megnevezés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</si>
  <si>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</si>
  <si>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</si>
  <si>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</si>
  <si>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</si>
  <si>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</si>
  <si>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</si>
  <si>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</si>
  <si>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</si>
  <si>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</si>
  <si>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</si>
  <si>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</si>
  <si>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</si>
  <si>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</si>
  <si>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</si>
  <si>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</si>
  <si>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D) KÖVETELÉSEK  (=D/I+D/II+D/III)</t>
  </si>
  <si>
    <t>161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</si>
  <si>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</si>
  <si>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</si>
  <si>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</si>
  <si>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</si>
  <si>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</si>
  <si>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170</t>
  </si>
  <si>
    <t>E/III Egyéb sajátos eszközoldali elszámolások (=E/III/1+E/III/2)</t>
  </si>
  <si>
    <t>E) EGYÉB SAJÁTOS ELSZÁMOLÁSOK (=E/I+E/II+E/III)</t>
  </si>
  <si>
    <t>173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</si>
  <si>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</si>
  <si>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</si>
  <si>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</si>
  <si>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</si>
  <si>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179</t>
  </si>
  <si>
    <t>G/III Egyéb eszközök induláskori értéke és változásai</t>
  </si>
  <si>
    <t>G/IV Felhalmozott eredmény</t>
  </si>
  <si>
    <t>182</t>
  </si>
  <si>
    <t>G/VI Mérleg szerinti eredmény</t>
  </si>
  <si>
    <t>G/ SAJÁT TŐKE  (= G/I+…+G/VI)</t>
  </si>
  <si>
    <t>J/2 Költségek, ráfordítások passzív időbeli elhatárolása</t>
  </si>
  <si>
    <t>J) PASSZÍV IDŐBELI ELHATÁROLÁSOK (=J/1+J/2+J/3)</t>
  </si>
  <si>
    <t>FORRÁSOK ÖSSZESEN (=G+H+I+J)</t>
  </si>
  <si>
    <t>07/A - Maradványkimutatás</t>
  </si>
  <si>
    <t>Összeg</t>
  </si>
  <si>
    <t>03</t>
  </si>
  <si>
    <t>I          Alaptevékenység költségvetési egyenlege (=01-02)</t>
  </si>
  <si>
    <t>04</t>
  </si>
  <si>
    <t>II         Alaptevékenység finanszírozási egyenlege (=03-04)</t>
  </si>
  <si>
    <t>07</t>
  </si>
  <si>
    <t>A)        Alaptevékenység maradványa (=±I±II)</t>
  </si>
  <si>
    <t>15</t>
  </si>
  <si>
    <t>17</t>
  </si>
  <si>
    <t>E)        Alaptevékenység szabad maradványa (=A-D)</t>
  </si>
  <si>
    <t>13/A - Eredménykimutatás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</si>
  <si>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</si>
  <si>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</si>
  <si>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</si>
  <si>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</si>
  <si>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</si>
  <si>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</si>
  <si>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</si>
  <si>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</si>
  <si>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</si>
  <si>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</si>
  <si>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</si>
  <si>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</si>
  <si>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</si>
  <si>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</si>
  <si>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</si>
  <si>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</si>
  <si>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</si>
  <si>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</si>
  <si>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</si>
  <si>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</si>
  <si>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</si>
  <si>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</si>
  <si>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</si>
  <si>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</si>
  <si>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</si>
  <si>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</si>
  <si>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</si>
  <si>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</si>
  <si>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</si>
  <si>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</si>
  <si>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</si>
  <si>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</si>
  <si>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</si>
  <si>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</si>
  <si>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</si>
  <si>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</si>
  <si>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</si>
  <si>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</si>
  <si>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</si>
  <si>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</si>
  <si>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</si>
  <si>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</si>
  <si>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</si>
  <si>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</si>
  <si>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</si>
  <si>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</si>
  <si>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</si>
  <si>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</si>
  <si>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</si>
  <si>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</si>
  <si>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</si>
  <si>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</si>
  <si>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</si>
  <si>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</si>
  <si>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</si>
  <si>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</si>
  <si>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</si>
  <si>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Polgármesteri /közös/ hivatal</t>
  </si>
  <si>
    <t>29</t>
  </si>
  <si>
    <t>169</t>
  </si>
  <si>
    <t>178</t>
  </si>
  <si>
    <t>185</t>
  </si>
  <si>
    <t>252</t>
  </si>
  <si>
    <t>01        Alaptevékenység költségvetési bevételei</t>
  </si>
  <si>
    <t>02        Alaptevékenység költségvetési kiadásai</t>
  </si>
  <si>
    <t>03        Alaptevékenység finanszírozási bevételei</t>
  </si>
  <si>
    <t>C)        Összes maradvány (=A+B)</t>
  </si>
  <si>
    <t>49</t>
  </si>
  <si>
    <t>52</t>
  </si>
  <si>
    <t>55</t>
  </si>
  <si>
    <t>59</t>
  </si>
  <si>
    <t>71</t>
  </si>
  <si>
    <t>D/I/4 Költségvetési évben esedékes követelések működési bevételre (=D/I/4a+…+D/I/4i)</t>
  </si>
  <si>
    <t>72</t>
  </si>
  <si>
    <t>D/I/4a - ebből: költségvetési évben esedékes követelések készletértékesítés ellenértékére, szolgáltatások ellenértékére, közvetített szolgáltatások ellenértékére</t>
  </si>
  <si>
    <t>75</t>
  </si>
  <si>
    <t>D/I/4d - ebből: költségvetési évben esedékes követelések kiszámlázott általános forgalmi adóra</t>
  </si>
  <si>
    <t>103</t>
  </si>
  <si>
    <t>D/I Költségvetési évben esedékes követelések (=D/I/1+…+D/I/8)</t>
  </si>
  <si>
    <t>163</t>
  </si>
  <si>
    <t>166</t>
  </si>
  <si>
    <t>168</t>
  </si>
  <si>
    <t>172</t>
  </si>
  <si>
    <t>175</t>
  </si>
  <si>
    <t>177</t>
  </si>
  <si>
    <t>181</t>
  </si>
  <si>
    <t>184</t>
  </si>
  <si>
    <t>248</t>
  </si>
  <si>
    <t>J/1 Eredményszemléletű bevételek passzív időbeli elhatárolása</t>
  </si>
  <si>
    <t>249</t>
  </si>
  <si>
    <t>251</t>
  </si>
  <si>
    <t>Immateriális javak beszerzése, nem aktivált beruházások</t>
  </si>
  <si>
    <t>Beruházásokból, felújításokból aktivált érték</t>
  </si>
  <si>
    <t>Összes növekedés  (=02+…+07)</t>
  </si>
  <si>
    <t>Egyéb csökkenés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</si>
</sst>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sz val="12"/>
      <name val="Arial"/>
    </font>
    <font>
      <sz val="10"/>
      <name val="Calibri"/>
    </font>
    <font>
      <b/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8">
    <xf numFmtId="0" fontId="0" fillId="0" borderId="0" xfId="0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0" fontId="19" fillId="2" borderId="16" xfId="0" applyFont="1" applyFill="1" applyBorder="1" applyAlignment="1">
      <alignment horizontal="center" vertical="top" wrapText="1"/>
    </xf>
    <xf numFmtId="164" fontId="1" fillId="0" borderId="0" xfId="0" applyNumberFormat="1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1"/>
    </xf>
    <xf numFmtId="164" fontId="9" fillId="0" borderId="9" xfId="0" applyNumberFormat="1" applyFont="1" applyBorder="1" applyAlignment="1">
      <alignment horizontal="right" vertical="center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left" vertical="center" wrapText="1" indent="1"/>
    </xf>
    <xf numFmtId="164" fontId="13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0" fontId="13" fillId="0" borderId="18" xfId="1" applyFont="1" applyBorder="1" applyAlignment="1">
      <alignment horizontal="left" vertical="center" wrapText="1" indent="1"/>
    </xf>
    <xf numFmtId="164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1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 indent="1"/>
    </xf>
    <xf numFmtId="164" fontId="9" fillId="0" borderId="9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left" vertical="center" wrapText="1" inden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4" xfId="0" applyNumberFormat="1" applyFont="1" applyBorder="1" applyAlignment="1" applyProtection="1">
      <alignment horizontal="right" vertical="center" wrapText="1" indent="1"/>
      <protection locked="0"/>
    </xf>
    <xf numFmtId="0" fontId="11" fillId="0" borderId="16" xfId="1" applyFont="1" applyBorder="1" applyAlignment="1">
      <alignment horizontal="left" vertical="center" wrapText="1" indent="1"/>
    </xf>
    <xf numFmtId="0" fontId="11" fillId="0" borderId="25" xfId="1" applyFont="1" applyBorder="1" applyAlignment="1">
      <alignment horizontal="left" vertical="center" wrapText="1" indent="1"/>
    </xf>
    <xf numFmtId="164" fontId="11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17" fillId="0" borderId="0" xfId="0" applyFont="1" applyAlignment="1">
      <alignment vertical="center" wrapText="1"/>
    </xf>
    <xf numFmtId="164" fontId="11" fillId="0" borderId="30" xfId="0" applyNumberFormat="1" applyFont="1" applyBorder="1" applyAlignment="1">
      <alignment horizontal="right" vertical="center" wrapText="1" indent="1"/>
    </xf>
    <xf numFmtId="164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>
      <alignment horizontal="right" vertical="center" wrapText="1" indent="1"/>
    </xf>
    <xf numFmtId="164" fontId="11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Border="1" applyAlignment="1" applyProtection="1">
      <alignment horizontal="right" vertical="center" wrapText="1" indent="1"/>
      <protection locked="0"/>
    </xf>
    <xf numFmtId="0" fontId="4" fillId="0" borderId="9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4" fontId="18" fillId="0" borderId="0" xfId="0" applyNumberFormat="1" applyFont="1" applyAlignment="1">
      <alignment horizontal="right" vertical="center" wrapText="1" indent="1"/>
    </xf>
    <xf numFmtId="3" fontId="7" fillId="0" borderId="9" xfId="0" applyNumberFormat="1" applyFont="1" applyBorder="1" applyAlignment="1" applyProtection="1">
      <alignment horizontal="right" vertical="center" wrapText="1" indent="1"/>
      <protection locked="0"/>
    </xf>
    <xf numFmtId="3" fontId="7" fillId="0" borderId="6" xfId="0" applyNumberFormat="1" applyFont="1" applyBorder="1" applyAlignment="1" applyProtection="1">
      <alignment horizontal="right" vertical="center" wrapText="1" inden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3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top" wrapText="1"/>
    </xf>
    <xf numFmtId="0" fontId="0" fillId="0" borderId="16" xfId="0" applyBorder="1"/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3" fontId="21" fillId="0" borderId="16" xfId="0" applyNumberFormat="1" applyFont="1" applyBorder="1" applyAlignment="1">
      <alignment horizontal="right" vertical="top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Besz&#225;mol&#243;/2021/B&#225;tasz&#233;k%20V&#225;ros%20&#214;nkorm&#225;nyzata/Z&#193;RSZ&#193;M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Z_11.tájékoztató_t."/>
      <sheetName val="Z_12.tájékoztató_t."/>
    </sheetNames>
    <sheetDataSet>
      <sheetData sheetId="0" refreshError="1"/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2022.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2021. évi eredeti előirányzat BEVÉTELEK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G4" t="str">
            <v xml:space="preserve"> Forintban!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zoomScaleNormal="100" workbookViewId="0">
      <selection activeCell="F24" sqref="F24"/>
    </sheetView>
  </sheetViews>
  <sheetFormatPr defaultRowHeight="15" x14ac:dyDescent="0.25"/>
  <cols>
    <col min="1" max="1" width="11.140625" style="78" customWidth="1"/>
    <col min="2" max="2" width="50.5703125" style="19" customWidth="1"/>
    <col min="3" max="5" width="13.5703125" style="19" customWidth="1"/>
    <col min="6" max="256" width="9.140625" style="19"/>
    <col min="257" max="257" width="11.140625" style="19" customWidth="1"/>
    <col min="258" max="258" width="50.5703125" style="19" customWidth="1"/>
    <col min="259" max="261" width="13.5703125" style="19" customWidth="1"/>
    <col min="262" max="512" width="9.140625" style="19"/>
    <col min="513" max="513" width="11.140625" style="19" customWidth="1"/>
    <col min="514" max="514" width="50.5703125" style="19" customWidth="1"/>
    <col min="515" max="517" width="13.5703125" style="19" customWidth="1"/>
    <col min="518" max="768" width="9.140625" style="19"/>
    <col min="769" max="769" width="11.140625" style="19" customWidth="1"/>
    <col min="770" max="770" width="50.5703125" style="19" customWidth="1"/>
    <col min="771" max="773" width="13.5703125" style="19" customWidth="1"/>
    <col min="774" max="1024" width="9.140625" style="19"/>
    <col min="1025" max="1025" width="11.140625" style="19" customWidth="1"/>
    <col min="1026" max="1026" width="50.5703125" style="19" customWidth="1"/>
    <col min="1027" max="1029" width="13.5703125" style="19" customWidth="1"/>
    <col min="1030" max="1280" width="9.140625" style="19"/>
    <col min="1281" max="1281" width="11.140625" style="19" customWidth="1"/>
    <col min="1282" max="1282" width="50.5703125" style="19" customWidth="1"/>
    <col min="1283" max="1285" width="13.5703125" style="19" customWidth="1"/>
    <col min="1286" max="1536" width="9.140625" style="19"/>
    <col min="1537" max="1537" width="11.140625" style="19" customWidth="1"/>
    <col min="1538" max="1538" width="50.5703125" style="19" customWidth="1"/>
    <col min="1539" max="1541" width="13.5703125" style="19" customWidth="1"/>
    <col min="1542" max="1792" width="9.140625" style="19"/>
    <col min="1793" max="1793" width="11.140625" style="19" customWidth="1"/>
    <col min="1794" max="1794" width="50.5703125" style="19" customWidth="1"/>
    <col min="1795" max="1797" width="13.5703125" style="19" customWidth="1"/>
    <col min="1798" max="2048" width="9.140625" style="19"/>
    <col min="2049" max="2049" width="11.140625" style="19" customWidth="1"/>
    <col min="2050" max="2050" width="50.5703125" style="19" customWidth="1"/>
    <col min="2051" max="2053" width="13.5703125" style="19" customWidth="1"/>
    <col min="2054" max="2304" width="9.140625" style="19"/>
    <col min="2305" max="2305" width="11.140625" style="19" customWidth="1"/>
    <col min="2306" max="2306" width="50.5703125" style="19" customWidth="1"/>
    <col min="2307" max="2309" width="13.5703125" style="19" customWidth="1"/>
    <col min="2310" max="2560" width="9.140625" style="19"/>
    <col min="2561" max="2561" width="11.140625" style="19" customWidth="1"/>
    <col min="2562" max="2562" width="50.5703125" style="19" customWidth="1"/>
    <col min="2563" max="2565" width="13.5703125" style="19" customWidth="1"/>
    <col min="2566" max="2816" width="9.140625" style="19"/>
    <col min="2817" max="2817" width="11.140625" style="19" customWidth="1"/>
    <col min="2818" max="2818" width="50.5703125" style="19" customWidth="1"/>
    <col min="2819" max="2821" width="13.5703125" style="19" customWidth="1"/>
    <col min="2822" max="3072" width="9.140625" style="19"/>
    <col min="3073" max="3073" width="11.140625" style="19" customWidth="1"/>
    <col min="3074" max="3074" width="50.5703125" style="19" customWidth="1"/>
    <col min="3075" max="3077" width="13.5703125" style="19" customWidth="1"/>
    <col min="3078" max="3328" width="9.140625" style="19"/>
    <col min="3329" max="3329" width="11.140625" style="19" customWidth="1"/>
    <col min="3330" max="3330" width="50.5703125" style="19" customWidth="1"/>
    <col min="3331" max="3333" width="13.5703125" style="19" customWidth="1"/>
    <col min="3334" max="3584" width="9.140625" style="19"/>
    <col min="3585" max="3585" width="11.140625" style="19" customWidth="1"/>
    <col min="3586" max="3586" width="50.5703125" style="19" customWidth="1"/>
    <col min="3587" max="3589" width="13.5703125" style="19" customWidth="1"/>
    <col min="3590" max="3840" width="9.140625" style="19"/>
    <col min="3841" max="3841" width="11.140625" style="19" customWidth="1"/>
    <col min="3842" max="3842" width="50.5703125" style="19" customWidth="1"/>
    <col min="3843" max="3845" width="13.5703125" style="19" customWidth="1"/>
    <col min="3846" max="4096" width="9.140625" style="19"/>
    <col min="4097" max="4097" width="11.140625" style="19" customWidth="1"/>
    <col min="4098" max="4098" width="50.5703125" style="19" customWidth="1"/>
    <col min="4099" max="4101" width="13.5703125" style="19" customWidth="1"/>
    <col min="4102" max="4352" width="9.140625" style="19"/>
    <col min="4353" max="4353" width="11.140625" style="19" customWidth="1"/>
    <col min="4354" max="4354" width="50.5703125" style="19" customWidth="1"/>
    <col min="4355" max="4357" width="13.5703125" style="19" customWidth="1"/>
    <col min="4358" max="4608" width="9.140625" style="19"/>
    <col min="4609" max="4609" width="11.140625" style="19" customWidth="1"/>
    <col min="4610" max="4610" width="50.5703125" style="19" customWidth="1"/>
    <col min="4611" max="4613" width="13.5703125" style="19" customWidth="1"/>
    <col min="4614" max="4864" width="9.140625" style="19"/>
    <col min="4865" max="4865" width="11.140625" style="19" customWidth="1"/>
    <col min="4866" max="4866" width="50.5703125" style="19" customWidth="1"/>
    <col min="4867" max="4869" width="13.5703125" style="19" customWidth="1"/>
    <col min="4870" max="5120" width="9.140625" style="19"/>
    <col min="5121" max="5121" width="11.140625" style="19" customWidth="1"/>
    <col min="5122" max="5122" width="50.5703125" style="19" customWidth="1"/>
    <col min="5123" max="5125" width="13.5703125" style="19" customWidth="1"/>
    <col min="5126" max="5376" width="9.140625" style="19"/>
    <col min="5377" max="5377" width="11.140625" style="19" customWidth="1"/>
    <col min="5378" max="5378" width="50.5703125" style="19" customWidth="1"/>
    <col min="5379" max="5381" width="13.5703125" style="19" customWidth="1"/>
    <col min="5382" max="5632" width="9.140625" style="19"/>
    <col min="5633" max="5633" width="11.140625" style="19" customWidth="1"/>
    <col min="5634" max="5634" width="50.5703125" style="19" customWidth="1"/>
    <col min="5635" max="5637" width="13.5703125" style="19" customWidth="1"/>
    <col min="5638" max="5888" width="9.140625" style="19"/>
    <col min="5889" max="5889" width="11.140625" style="19" customWidth="1"/>
    <col min="5890" max="5890" width="50.5703125" style="19" customWidth="1"/>
    <col min="5891" max="5893" width="13.5703125" style="19" customWidth="1"/>
    <col min="5894" max="6144" width="9.140625" style="19"/>
    <col min="6145" max="6145" width="11.140625" style="19" customWidth="1"/>
    <col min="6146" max="6146" width="50.5703125" style="19" customWidth="1"/>
    <col min="6147" max="6149" width="13.5703125" style="19" customWidth="1"/>
    <col min="6150" max="6400" width="9.140625" style="19"/>
    <col min="6401" max="6401" width="11.140625" style="19" customWidth="1"/>
    <col min="6402" max="6402" width="50.5703125" style="19" customWidth="1"/>
    <col min="6403" max="6405" width="13.5703125" style="19" customWidth="1"/>
    <col min="6406" max="6656" width="9.140625" style="19"/>
    <col min="6657" max="6657" width="11.140625" style="19" customWidth="1"/>
    <col min="6658" max="6658" width="50.5703125" style="19" customWidth="1"/>
    <col min="6659" max="6661" width="13.5703125" style="19" customWidth="1"/>
    <col min="6662" max="6912" width="9.140625" style="19"/>
    <col min="6913" max="6913" width="11.140625" style="19" customWidth="1"/>
    <col min="6914" max="6914" width="50.5703125" style="19" customWidth="1"/>
    <col min="6915" max="6917" width="13.5703125" style="19" customWidth="1"/>
    <col min="6918" max="7168" width="9.140625" style="19"/>
    <col min="7169" max="7169" width="11.140625" style="19" customWidth="1"/>
    <col min="7170" max="7170" width="50.5703125" style="19" customWidth="1"/>
    <col min="7171" max="7173" width="13.5703125" style="19" customWidth="1"/>
    <col min="7174" max="7424" width="9.140625" style="19"/>
    <col min="7425" max="7425" width="11.140625" style="19" customWidth="1"/>
    <col min="7426" max="7426" width="50.5703125" style="19" customWidth="1"/>
    <col min="7427" max="7429" width="13.5703125" style="19" customWidth="1"/>
    <col min="7430" max="7680" width="9.140625" style="19"/>
    <col min="7681" max="7681" width="11.140625" style="19" customWidth="1"/>
    <col min="7682" max="7682" width="50.5703125" style="19" customWidth="1"/>
    <col min="7683" max="7685" width="13.5703125" style="19" customWidth="1"/>
    <col min="7686" max="7936" width="9.140625" style="19"/>
    <col min="7937" max="7937" width="11.140625" style="19" customWidth="1"/>
    <col min="7938" max="7938" width="50.5703125" style="19" customWidth="1"/>
    <col min="7939" max="7941" width="13.5703125" style="19" customWidth="1"/>
    <col min="7942" max="8192" width="9.140625" style="19"/>
    <col min="8193" max="8193" width="11.140625" style="19" customWidth="1"/>
    <col min="8194" max="8194" width="50.5703125" style="19" customWidth="1"/>
    <col min="8195" max="8197" width="13.5703125" style="19" customWidth="1"/>
    <col min="8198" max="8448" width="9.140625" style="19"/>
    <col min="8449" max="8449" width="11.140625" style="19" customWidth="1"/>
    <col min="8450" max="8450" width="50.5703125" style="19" customWidth="1"/>
    <col min="8451" max="8453" width="13.5703125" style="19" customWidth="1"/>
    <col min="8454" max="8704" width="9.140625" style="19"/>
    <col min="8705" max="8705" width="11.140625" style="19" customWidth="1"/>
    <col min="8706" max="8706" width="50.5703125" style="19" customWidth="1"/>
    <col min="8707" max="8709" width="13.5703125" style="19" customWidth="1"/>
    <col min="8710" max="8960" width="9.140625" style="19"/>
    <col min="8961" max="8961" width="11.140625" style="19" customWidth="1"/>
    <col min="8962" max="8962" width="50.5703125" style="19" customWidth="1"/>
    <col min="8963" max="8965" width="13.5703125" style="19" customWidth="1"/>
    <col min="8966" max="9216" width="9.140625" style="19"/>
    <col min="9217" max="9217" width="11.140625" style="19" customWidth="1"/>
    <col min="9218" max="9218" width="50.5703125" style="19" customWidth="1"/>
    <col min="9219" max="9221" width="13.5703125" style="19" customWidth="1"/>
    <col min="9222" max="9472" width="9.140625" style="19"/>
    <col min="9473" max="9473" width="11.140625" style="19" customWidth="1"/>
    <col min="9474" max="9474" width="50.5703125" style="19" customWidth="1"/>
    <col min="9475" max="9477" width="13.5703125" style="19" customWidth="1"/>
    <col min="9478" max="9728" width="9.140625" style="19"/>
    <col min="9729" max="9729" width="11.140625" style="19" customWidth="1"/>
    <col min="9730" max="9730" width="50.5703125" style="19" customWidth="1"/>
    <col min="9731" max="9733" width="13.5703125" style="19" customWidth="1"/>
    <col min="9734" max="9984" width="9.140625" style="19"/>
    <col min="9985" max="9985" width="11.140625" style="19" customWidth="1"/>
    <col min="9986" max="9986" width="50.5703125" style="19" customWidth="1"/>
    <col min="9987" max="9989" width="13.5703125" style="19" customWidth="1"/>
    <col min="9990" max="10240" width="9.140625" style="19"/>
    <col min="10241" max="10241" width="11.140625" style="19" customWidth="1"/>
    <col min="10242" max="10242" width="50.5703125" style="19" customWidth="1"/>
    <col min="10243" max="10245" width="13.5703125" style="19" customWidth="1"/>
    <col min="10246" max="10496" width="9.140625" style="19"/>
    <col min="10497" max="10497" width="11.140625" style="19" customWidth="1"/>
    <col min="10498" max="10498" width="50.5703125" style="19" customWidth="1"/>
    <col min="10499" max="10501" width="13.5703125" style="19" customWidth="1"/>
    <col min="10502" max="10752" width="9.140625" style="19"/>
    <col min="10753" max="10753" width="11.140625" style="19" customWidth="1"/>
    <col min="10754" max="10754" width="50.5703125" style="19" customWidth="1"/>
    <col min="10755" max="10757" width="13.5703125" style="19" customWidth="1"/>
    <col min="10758" max="11008" width="9.140625" style="19"/>
    <col min="11009" max="11009" width="11.140625" style="19" customWidth="1"/>
    <col min="11010" max="11010" width="50.5703125" style="19" customWidth="1"/>
    <col min="11011" max="11013" width="13.5703125" style="19" customWidth="1"/>
    <col min="11014" max="11264" width="9.140625" style="19"/>
    <col min="11265" max="11265" width="11.140625" style="19" customWidth="1"/>
    <col min="11266" max="11266" width="50.5703125" style="19" customWidth="1"/>
    <col min="11267" max="11269" width="13.5703125" style="19" customWidth="1"/>
    <col min="11270" max="11520" width="9.140625" style="19"/>
    <col min="11521" max="11521" width="11.140625" style="19" customWidth="1"/>
    <col min="11522" max="11522" width="50.5703125" style="19" customWidth="1"/>
    <col min="11523" max="11525" width="13.5703125" style="19" customWidth="1"/>
    <col min="11526" max="11776" width="9.140625" style="19"/>
    <col min="11777" max="11777" width="11.140625" style="19" customWidth="1"/>
    <col min="11778" max="11778" width="50.5703125" style="19" customWidth="1"/>
    <col min="11779" max="11781" width="13.5703125" style="19" customWidth="1"/>
    <col min="11782" max="12032" width="9.140625" style="19"/>
    <col min="12033" max="12033" width="11.140625" style="19" customWidth="1"/>
    <col min="12034" max="12034" width="50.5703125" style="19" customWidth="1"/>
    <col min="12035" max="12037" width="13.5703125" style="19" customWidth="1"/>
    <col min="12038" max="12288" width="9.140625" style="19"/>
    <col min="12289" max="12289" width="11.140625" style="19" customWidth="1"/>
    <col min="12290" max="12290" width="50.5703125" style="19" customWidth="1"/>
    <col min="12291" max="12293" width="13.5703125" style="19" customWidth="1"/>
    <col min="12294" max="12544" width="9.140625" style="19"/>
    <col min="12545" max="12545" width="11.140625" style="19" customWidth="1"/>
    <col min="12546" max="12546" width="50.5703125" style="19" customWidth="1"/>
    <col min="12547" max="12549" width="13.5703125" style="19" customWidth="1"/>
    <col min="12550" max="12800" width="9.140625" style="19"/>
    <col min="12801" max="12801" width="11.140625" style="19" customWidth="1"/>
    <col min="12802" max="12802" width="50.5703125" style="19" customWidth="1"/>
    <col min="12803" max="12805" width="13.5703125" style="19" customWidth="1"/>
    <col min="12806" max="13056" width="9.140625" style="19"/>
    <col min="13057" max="13057" width="11.140625" style="19" customWidth="1"/>
    <col min="13058" max="13058" width="50.5703125" style="19" customWidth="1"/>
    <col min="13059" max="13061" width="13.5703125" style="19" customWidth="1"/>
    <col min="13062" max="13312" width="9.140625" style="19"/>
    <col min="13313" max="13313" width="11.140625" style="19" customWidth="1"/>
    <col min="13314" max="13314" width="50.5703125" style="19" customWidth="1"/>
    <col min="13315" max="13317" width="13.5703125" style="19" customWidth="1"/>
    <col min="13318" max="13568" width="9.140625" style="19"/>
    <col min="13569" max="13569" width="11.140625" style="19" customWidth="1"/>
    <col min="13570" max="13570" width="50.5703125" style="19" customWidth="1"/>
    <col min="13571" max="13573" width="13.5703125" style="19" customWidth="1"/>
    <col min="13574" max="13824" width="9.140625" style="19"/>
    <col min="13825" max="13825" width="11.140625" style="19" customWidth="1"/>
    <col min="13826" max="13826" width="50.5703125" style="19" customWidth="1"/>
    <col min="13827" max="13829" width="13.5703125" style="19" customWidth="1"/>
    <col min="13830" max="14080" width="9.140625" style="19"/>
    <col min="14081" max="14081" width="11.140625" style="19" customWidth="1"/>
    <col min="14082" max="14082" width="50.5703125" style="19" customWidth="1"/>
    <col min="14083" max="14085" width="13.5703125" style="19" customWidth="1"/>
    <col min="14086" max="14336" width="9.140625" style="19"/>
    <col min="14337" max="14337" width="11.140625" style="19" customWidth="1"/>
    <col min="14338" max="14338" width="50.5703125" style="19" customWidth="1"/>
    <col min="14339" max="14341" width="13.5703125" style="19" customWidth="1"/>
    <col min="14342" max="14592" width="9.140625" style="19"/>
    <col min="14593" max="14593" width="11.140625" style="19" customWidth="1"/>
    <col min="14594" max="14594" width="50.5703125" style="19" customWidth="1"/>
    <col min="14595" max="14597" width="13.5703125" style="19" customWidth="1"/>
    <col min="14598" max="14848" width="9.140625" style="19"/>
    <col min="14849" max="14849" width="11.140625" style="19" customWidth="1"/>
    <col min="14850" max="14850" width="50.5703125" style="19" customWidth="1"/>
    <col min="14851" max="14853" width="13.5703125" style="19" customWidth="1"/>
    <col min="14854" max="15104" width="9.140625" style="19"/>
    <col min="15105" max="15105" width="11.140625" style="19" customWidth="1"/>
    <col min="15106" max="15106" width="50.5703125" style="19" customWidth="1"/>
    <col min="15107" max="15109" width="13.5703125" style="19" customWidth="1"/>
    <col min="15110" max="15360" width="9.140625" style="19"/>
    <col min="15361" max="15361" width="11.140625" style="19" customWidth="1"/>
    <col min="15362" max="15362" width="50.5703125" style="19" customWidth="1"/>
    <col min="15363" max="15365" width="13.5703125" style="19" customWidth="1"/>
    <col min="15366" max="15616" width="9.140625" style="19"/>
    <col min="15617" max="15617" width="11.140625" style="19" customWidth="1"/>
    <col min="15618" max="15618" width="50.5703125" style="19" customWidth="1"/>
    <col min="15619" max="15621" width="13.5703125" style="19" customWidth="1"/>
    <col min="15622" max="15872" width="9.140625" style="19"/>
    <col min="15873" max="15873" width="11.140625" style="19" customWidth="1"/>
    <col min="15874" max="15874" width="50.5703125" style="19" customWidth="1"/>
    <col min="15875" max="15877" width="13.5703125" style="19" customWidth="1"/>
    <col min="15878" max="16128" width="9.140625" style="19"/>
    <col min="16129" max="16129" width="11.140625" style="19" customWidth="1"/>
    <col min="16130" max="16130" width="50.5703125" style="19" customWidth="1"/>
    <col min="16131" max="16133" width="13.5703125" style="19" customWidth="1"/>
    <col min="16134" max="16384" width="9.140625" style="19"/>
  </cols>
  <sheetData>
    <row r="1" spans="1:5" s="8" customFormat="1" ht="16.5" thickBot="1" x14ac:dyDescent="0.3">
      <c r="A1" s="7"/>
      <c r="B1" s="82" t="str">
        <f>CONCATENATE("6.2. melléklet ",[1]Z_ALAPADATOK!A7," ",[1]Z_ALAPADATOK!B7," ",[1]Z_ALAPADATOK!C7," ",[1]Z_ALAPADATOK!D7," ",[1]Z_ALAPADATOK!E7," ",[1]Z_ALAPADATOK!F7," ",[1]Z_ALAPADATOK!G7," ",[1]Z_ALAPADATOK!H7)</f>
        <v>6.2. melléklet a … / 2022. ( … ) önkormányzati rendelethez</v>
      </c>
      <c r="C1" s="83"/>
      <c r="D1" s="83"/>
      <c r="E1" s="83"/>
    </row>
    <row r="2" spans="1:5" s="11" customFormat="1" ht="24.75" thickBot="1" x14ac:dyDescent="0.3">
      <c r="A2" s="9" t="s">
        <v>0</v>
      </c>
      <c r="B2" s="84" t="s">
        <v>211</v>
      </c>
      <c r="C2" s="85"/>
      <c r="D2" s="86"/>
      <c r="E2" s="10" t="s">
        <v>1</v>
      </c>
    </row>
    <row r="3" spans="1:5" s="11" customFormat="1" ht="24.75" thickBot="1" x14ac:dyDescent="0.3">
      <c r="A3" s="9" t="s">
        <v>2</v>
      </c>
      <c r="B3" s="84" t="s">
        <v>3</v>
      </c>
      <c r="C3" s="85"/>
      <c r="D3" s="86"/>
      <c r="E3" s="10" t="s">
        <v>4</v>
      </c>
    </row>
    <row r="4" spans="1:5" s="15" customFormat="1" ht="15.95" customHeight="1" thickBot="1" x14ac:dyDescent="0.3">
      <c r="A4" s="12"/>
      <c r="B4" s="12"/>
      <c r="C4" s="13"/>
      <c r="D4" s="14"/>
      <c r="E4" s="13" t="str">
        <f>'[1]Z_4.sz.mell.'!G4</f>
        <v xml:space="preserve"> Forintban!</v>
      </c>
    </row>
    <row r="5" spans="1:5" ht="24.75" thickBot="1" x14ac:dyDescent="0.3">
      <c r="A5" s="16" t="s">
        <v>5</v>
      </c>
      <c r="B5" s="17" t="s">
        <v>6</v>
      </c>
      <c r="C5" s="17" t="s">
        <v>7</v>
      </c>
      <c r="D5" s="18" t="s">
        <v>8</v>
      </c>
      <c r="E5" s="1" t="str">
        <f>+CONCATENATE("Teljesítés",CHAR(10),LEFT([1]Z_ÖSSZEFÜGGÉSEK!A6,4),". XII. 31.")</f>
        <v>Teljesítés
2021. XII. 31.</v>
      </c>
    </row>
    <row r="6" spans="1:5" s="24" customFormat="1" ht="12.95" customHeight="1" thickBot="1" x14ac:dyDescent="0.3">
      <c r="A6" s="20" t="s">
        <v>9</v>
      </c>
      <c r="B6" s="21" t="s">
        <v>10</v>
      </c>
      <c r="C6" s="21" t="s">
        <v>11</v>
      </c>
      <c r="D6" s="22" t="s">
        <v>12</v>
      </c>
      <c r="E6" s="23" t="s">
        <v>13</v>
      </c>
    </row>
    <row r="7" spans="1:5" s="24" customFormat="1" ht="15.95" customHeight="1" thickBot="1" x14ac:dyDescent="0.3">
      <c r="A7" s="87" t="s">
        <v>14</v>
      </c>
      <c r="B7" s="88"/>
      <c r="C7" s="88"/>
      <c r="D7" s="88"/>
      <c r="E7" s="89"/>
    </row>
    <row r="8" spans="1:5" s="29" customFormat="1" ht="12" customHeight="1" thickBot="1" x14ac:dyDescent="0.3">
      <c r="A8" s="25" t="s">
        <v>15</v>
      </c>
      <c r="B8" s="26" t="s">
        <v>16</v>
      </c>
      <c r="C8" s="27">
        <f>SUM(C9:C19)</f>
        <v>2647000</v>
      </c>
      <c r="D8" s="27">
        <f>SUM(D9:D19)</f>
        <v>2647000</v>
      </c>
      <c r="E8" s="28">
        <f>SUM(E9:E19)</f>
        <v>1884159</v>
      </c>
    </row>
    <row r="9" spans="1:5" s="29" customFormat="1" ht="12" customHeight="1" x14ac:dyDescent="0.25">
      <c r="A9" s="30" t="s">
        <v>17</v>
      </c>
      <c r="B9" s="31" t="s">
        <v>18</v>
      </c>
      <c r="C9" s="32"/>
      <c r="D9" s="32"/>
      <c r="E9" s="33"/>
    </row>
    <row r="10" spans="1:5" s="29" customFormat="1" ht="12" customHeight="1" x14ac:dyDescent="0.25">
      <c r="A10" s="34" t="s">
        <v>19</v>
      </c>
      <c r="B10" s="35" t="s">
        <v>20</v>
      </c>
      <c r="C10" s="36">
        <v>300000</v>
      </c>
      <c r="D10" s="36">
        <v>300000</v>
      </c>
      <c r="E10" s="37">
        <v>312800</v>
      </c>
    </row>
    <row r="11" spans="1:5" s="29" customFormat="1" ht="12" customHeight="1" x14ac:dyDescent="0.25">
      <c r="A11" s="34" t="s">
        <v>21</v>
      </c>
      <c r="B11" s="35" t="s">
        <v>22</v>
      </c>
      <c r="C11" s="36">
        <v>1400000</v>
      </c>
      <c r="D11" s="36">
        <v>1400000</v>
      </c>
      <c r="E11" s="37">
        <v>1180624</v>
      </c>
    </row>
    <row r="12" spans="1:5" s="29" customFormat="1" ht="12" customHeight="1" x14ac:dyDescent="0.25">
      <c r="A12" s="34" t="s">
        <v>23</v>
      </c>
      <c r="B12" s="35" t="s">
        <v>24</v>
      </c>
      <c r="C12" s="36"/>
      <c r="D12" s="36"/>
      <c r="E12" s="37"/>
    </row>
    <row r="13" spans="1:5" s="29" customFormat="1" ht="12" customHeight="1" x14ac:dyDescent="0.25">
      <c r="A13" s="34" t="s">
        <v>25</v>
      </c>
      <c r="B13" s="35" t="s">
        <v>26</v>
      </c>
      <c r="C13" s="36"/>
      <c r="D13" s="36"/>
      <c r="E13" s="37"/>
    </row>
    <row r="14" spans="1:5" s="29" customFormat="1" ht="12" customHeight="1" x14ac:dyDescent="0.25">
      <c r="A14" s="34" t="s">
        <v>27</v>
      </c>
      <c r="B14" s="35" t="s">
        <v>28</v>
      </c>
      <c r="C14" s="36">
        <v>459000</v>
      </c>
      <c r="D14" s="36">
        <v>459000</v>
      </c>
      <c r="E14" s="37">
        <v>386063</v>
      </c>
    </row>
    <row r="15" spans="1:5" s="29" customFormat="1" ht="12" customHeight="1" x14ac:dyDescent="0.25">
      <c r="A15" s="34" t="s">
        <v>29</v>
      </c>
      <c r="B15" s="38" t="s">
        <v>30</v>
      </c>
      <c r="C15" s="36">
        <v>488000</v>
      </c>
      <c r="D15" s="36">
        <v>488000</v>
      </c>
      <c r="E15" s="37">
        <v>0</v>
      </c>
    </row>
    <row r="16" spans="1:5" s="29" customFormat="1" ht="12" customHeight="1" x14ac:dyDescent="0.25">
      <c r="A16" s="34" t="s">
        <v>31</v>
      </c>
      <c r="B16" s="35" t="s">
        <v>32</v>
      </c>
      <c r="C16" s="39"/>
      <c r="D16" s="39"/>
      <c r="E16" s="40">
        <v>5</v>
      </c>
    </row>
    <row r="17" spans="1:5" s="41" customFormat="1" ht="12" customHeight="1" x14ac:dyDescent="0.25">
      <c r="A17" s="34" t="s">
        <v>33</v>
      </c>
      <c r="B17" s="35" t="s">
        <v>34</v>
      </c>
      <c r="C17" s="36"/>
      <c r="D17" s="36"/>
      <c r="E17" s="37"/>
    </row>
    <row r="18" spans="1:5" s="41" customFormat="1" ht="12" customHeight="1" x14ac:dyDescent="0.25">
      <c r="A18" s="34" t="s">
        <v>35</v>
      </c>
      <c r="B18" s="35" t="s">
        <v>36</v>
      </c>
      <c r="C18" s="42"/>
      <c r="D18" s="42"/>
      <c r="E18" s="43"/>
    </row>
    <row r="19" spans="1:5" s="41" customFormat="1" ht="12" customHeight="1" thickBot="1" x14ac:dyDescent="0.3">
      <c r="A19" s="34" t="s">
        <v>37</v>
      </c>
      <c r="B19" s="38" t="s">
        <v>38</v>
      </c>
      <c r="C19" s="42"/>
      <c r="D19" s="42"/>
      <c r="E19" s="43">
        <v>4667</v>
      </c>
    </row>
    <row r="20" spans="1:5" s="29" customFormat="1" ht="21.75" thickBot="1" x14ac:dyDescent="0.3">
      <c r="A20" s="25" t="s">
        <v>39</v>
      </c>
      <c r="B20" s="26" t="s">
        <v>40</v>
      </c>
      <c r="C20" s="27">
        <f>SUM(C21:C23)</f>
        <v>17804000</v>
      </c>
      <c r="D20" s="27">
        <f>SUM(D21:D23)</f>
        <v>32449298</v>
      </c>
      <c r="E20" s="28">
        <f>SUM(E21:E24)</f>
        <v>33242536</v>
      </c>
    </row>
    <row r="21" spans="1:5" s="41" customFormat="1" ht="12" customHeight="1" x14ac:dyDescent="0.25">
      <c r="A21" s="34" t="s">
        <v>41</v>
      </c>
      <c r="B21" s="44" t="s">
        <v>42</v>
      </c>
      <c r="C21" s="36"/>
      <c r="D21" s="36"/>
      <c r="E21" s="37"/>
    </row>
    <row r="22" spans="1:5" s="41" customFormat="1" ht="12" customHeight="1" x14ac:dyDescent="0.25">
      <c r="A22" s="34" t="s">
        <v>43</v>
      </c>
      <c r="B22" s="35" t="s">
        <v>44</v>
      </c>
      <c r="C22" s="36"/>
      <c r="D22" s="36"/>
      <c r="E22" s="37"/>
    </row>
    <row r="23" spans="1:5" s="41" customFormat="1" ht="12" customHeight="1" x14ac:dyDescent="0.25">
      <c r="A23" s="34" t="s">
        <v>45</v>
      </c>
      <c r="B23" s="35" t="s">
        <v>46</v>
      </c>
      <c r="C23" s="36">
        <v>17804000</v>
      </c>
      <c r="D23" s="36">
        <v>32449298</v>
      </c>
      <c r="E23" s="37">
        <v>32126140</v>
      </c>
    </row>
    <row r="24" spans="1:5" s="41" customFormat="1" ht="12" customHeight="1" thickBot="1" x14ac:dyDescent="0.3">
      <c r="A24" s="34" t="s">
        <v>47</v>
      </c>
      <c r="B24" s="35" t="s">
        <v>48</v>
      </c>
      <c r="C24" s="36"/>
      <c r="D24" s="36"/>
      <c r="E24" s="37">
        <v>1116396</v>
      </c>
    </row>
    <row r="25" spans="1:5" s="41" customFormat="1" ht="12" customHeight="1" thickBot="1" x14ac:dyDescent="0.3">
      <c r="A25" s="45" t="s">
        <v>49</v>
      </c>
      <c r="B25" s="46" t="s">
        <v>50</v>
      </c>
      <c r="C25" s="47"/>
      <c r="D25" s="47"/>
      <c r="E25" s="48"/>
    </row>
    <row r="26" spans="1:5" s="41" customFormat="1" ht="21.75" thickBot="1" x14ac:dyDescent="0.3">
      <c r="A26" s="45" t="s">
        <v>51</v>
      </c>
      <c r="B26" s="46" t="s">
        <v>52</v>
      </c>
      <c r="C26" s="27">
        <v>0</v>
      </c>
      <c r="D26" s="27">
        <f>+D27+D28+D29</f>
        <v>0</v>
      </c>
      <c r="E26" s="28">
        <f>+E27+E28+E29</f>
        <v>0</v>
      </c>
    </row>
    <row r="27" spans="1:5" s="41" customFormat="1" ht="12" customHeight="1" x14ac:dyDescent="0.25">
      <c r="A27" s="49" t="s">
        <v>53</v>
      </c>
      <c r="B27" s="50" t="s">
        <v>54</v>
      </c>
      <c r="C27" s="51"/>
      <c r="D27" s="51"/>
      <c r="E27" s="52"/>
    </row>
    <row r="28" spans="1:5" s="41" customFormat="1" ht="12" customHeight="1" x14ac:dyDescent="0.25">
      <c r="A28" s="49" t="s">
        <v>55</v>
      </c>
      <c r="B28" s="50" t="s">
        <v>44</v>
      </c>
      <c r="C28" s="36"/>
      <c r="D28" s="36"/>
      <c r="E28" s="37"/>
    </row>
    <row r="29" spans="1:5" s="41" customFormat="1" ht="12" customHeight="1" x14ac:dyDescent="0.25">
      <c r="A29" s="49" t="s">
        <v>56</v>
      </c>
      <c r="B29" s="53" t="s">
        <v>57</v>
      </c>
      <c r="C29" s="36"/>
      <c r="D29" s="36"/>
      <c r="E29" s="37"/>
    </row>
    <row r="30" spans="1:5" s="41" customFormat="1" ht="12" customHeight="1" thickBot="1" x14ac:dyDescent="0.3">
      <c r="A30" s="34" t="s">
        <v>58</v>
      </c>
      <c r="B30" s="54" t="s">
        <v>59</v>
      </c>
      <c r="C30" s="55"/>
      <c r="D30" s="55"/>
      <c r="E30" s="56"/>
    </row>
    <row r="31" spans="1:5" s="41" customFormat="1" ht="12" customHeight="1" thickBot="1" x14ac:dyDescent="0.3">
      <c r="A31" s="45" t="s">
        <v>60</v>
      </c>
      <c r="B31" s="46" t="s">
        <v>61</v>
      </c>
      <c r="C31" s="27">
        <v>0</v>
      </c>
      <c r="D31" s="27">
        <f>+D32+D33+D34</f>
        <v>0</v>
      </c>
      <c r="E31" s="28">
        <f>+E32+E33+E34</f>
        <v>0</v>
      </c>
    </row>
    <row r="32" spans="1:5" s="41" customFormat="1" ht="12" customHeight="1" x14ac:dyDescent="0.25">
      <c r="A32" s="49" t="s">
        <v>62</v>
      </c>
      <c r="B32" s="50" t="s">
        <v>63</v>
      </c>
      <c r="C32" s="51"/>
      <c r="D32" s="51"/>
      <c r="E32" s="52"/>
    </row>
    <row r="33" spans="1:5" s="41" customFormat="1" ht="12" customHeight="1" x14ac:dyDescent="0.25">
      <c r="A33" s="49" t="s">
        <v>64</v>
      </c>
      <c r="B33" s="53" t="s">
        <v>65</v>
      </c>
      <c r="C33" s="57"/>
      <c r="D33" s="57"/>
      <c r="E33" s="58"/>
    </row>
    <row r="34" spans="1:5" s="41" customFormat="1" ht="12" customHeight="1" thickBot="1" x14ac:dyDescent="0.3">
      <c r="A34" s="34" t="s">
        <v>66</v>
      </c>
      <c r="B34" s="54" t="s">
        <v>67</v>
      </c>
      <c r="C34" s="55"/>
      <c r="D34" s="55"/>
      <c r="E34" s="56"/>
    </row>
    <row r="35" spans="1:5" s="29" customFormat="1" ht="12" customHeight="1" thickBot="1" x14ac:dyDescent="0.3">
      <c r="A35" s="45" t="s">
        <v>68</v>
      </c>
      <c r="B35" s="46" t="s">
        <v>69</v>
      </c>
      <c r="C35" s="47"/>
      <c r="D35" s="47"/>
      <c r="E35" s="48"/>
    </row>
    <row r="36" spans="1:5" s="29" customFormat="1" ht="12" customHeight="1" thickBot="1" x14ac:dyDescent="0.3">
      <c r="A36" s="45" t="s">
        <v>70</v>
      </c>
      <c r="B36" s="46" t="s">
        <v>71</v>
      </c>
      <c r="C36" s="47"/>
      <c r="D36" s="47"/>
      <c r="E36" s="48"/>
    </row>
    <row r="37" spans="1:5" s="29" customFormat="1" ht="12" customHeight="1" thickBot="1" x14ac:dyDescent="0.3">
      <c r="A37" s="25" t="s">
        <v>72</v>
      </c>
      <c r="B37" s="46" t="s">
        <v>73</v>
      </c>
      <c r="C37" s="27">
        <f>+C8+C20+C25+C26+C31+C35+C36</f>
        <v>20451000</v>
      </c>
      <c r="D37" s="27">
        <f>+D8+D20+D25+D26+D31+D35+D36</f>
        <v>35096298</v>
      </c>
      <c r="E37" s="28">
        <f>+E8+E20+E25+E26+E31+E35+E36</f>
        <v>35126695</v>
      </c>
    </row>
    <row r="38" spans="1:5" s="29" customFormat="1" ht="12" customHeight="1" thickBot="1" x14ac:dyDescent="0.3">
      <c r="A38" s="59" t="s">
        <v>74</v>
      </c>
      <c r="B38" s="46" t="s">
        <v>75</v>
      </c>
      <c r="C38" s="27">
        <f>+C39+C40+C41</f>
        <v>187562084</v>
      </c>
      <c r="D38" s="27">
        <f>+D39+D40+D41</f>
        <v>174144105</v>
      </c>
      <c r="E38" s="28">
        <f>+E39+E40+E41</f>
        <v>174144105</v>
      </c>
    </row>
    <row r="39" spans="1:5" s="29" customFormat="1" ht="12" customHeight="1" x14ac:dyDescent="0.25">
      <c r="A39" s="49" t="s">
        <v>76</v>
      </c>
      <c r="B39" s="50" t="s">
        <v>77</v>
      </c>
      <c r="C39" s="51">
        <v>505284</v>
      </c>
      <c r="D39" s="51">
        <v>505284</v>
      </c>
      <c r="E39" s="52">
        <v>505284</v>
      </c>
    </row>
    <row r="40" spans="1:5" s="29" customFormat="1" ht="12" customHeight="1" x14ac:dyDescent="0.25">
      <c r="A40" s="49" t="s">
        <v>78</v>
      </c>
      <c r="B40" s="53" t="s">
        <v>79</v>
      </c>
      <c r="C40" s="57"/>
      <c r="D40" s="57"/>
      <c r="E40" s="58"/>
    </row>
    <row r="41" spans="1:5" s="41" customFormat="1" ht="12" customHeight="1" thickBot="1" x14ac:dyDescent="0.3">
      <c r="A41" s="34" t="s">
        <v>80</v>
      </c>
      <c r="B41" s="54" t="s">
        <v>81</v>
      </c>
      <c r="C41" s="55">
        <v>187056800</v>
      </c>
      <c r="D41" s="55">
        <v>173638821</v>
      </c>
      <c r="E41" s="56">
        <v>173638821</v>
      </c>
    </row>
    <row r="42" spans="1:5" s="41" customFormat="1" ht="15.2" customHeight="1" thickBot="1" x14ac:dyDescent="0.25">
      <c r="A42" s="59" t="s">
        <v>82</v>
      </c>
      <c r="B42" s="60" t="s">
        <v>83</v>
      </c>
      <c r="C42" s="61">
        <f>+C37+C38</f>
        <v>208013084</v>
      </c>
      <c r="D42" s="61">
        <f>+D37+D38</f>
        <v>209240403</v>
      </c>
      <c r="E42" s="62">
        <f>+E37+E38</f>
        <v>209270800</v>
      </c>
    </row>
    <row r="43" spans="1:5" s="41" customFormat="1" ht="15.2" customHeight="1" x14ac:dyDescent="0.25">
      <c r="A43" s="63"/>
      <c r="B43" s="64"/>
      <c r="C43" s="65"/>
    </row>
    <row r="44" spans="1:5" ht="15.75" thickBot="1" x14ac:dyDescent="0.3">
      <c r="A44" s="66"/>
      <c r="B44" s="67"/>
      <c r="C44" s="68"/>
    </row>
    <row r="45" spans="1:5" s="24" customFormat="1" ht="16.5" customHeight="1" thickBot="1" x14ac:dyDescent="0.3">
      <c r="A45" s="87" t="s">
        <v>84</v>
      </c>
      <c r="B45" s="88"/>
      <c r="C45" s="88"/>
      <c r="D45" s="88"/>
      <c r="E45" s="89"/>
    </row>
    <row r="46" spans="1:5" s="69" customFormat="1" ht="12" customHeight="1" thickBot="1" x14ac:dyDescent="0.3">
      <c r="A46" s="45" t="s">
        <v>15</v>
      </c>
      <c r="B46" s="46" t="s">
        <v>85</v>
      </c>
      <c r="C46" s="27">
        <f>SUM(C47:C51)</f>
        <v>207721084</v>
      </c>
      <c r="D46" s="27">
        <f>SUM(D47:D51)</f>
        <v>209093403</v>
      </c>
      <c r="E46" s="28">
        <f>SUM(E47:E51)</f>
        <v>206598035</v>
      </c>
    </row>
    <row r="47" spans="1:5" ht="12" customHeight="1" x14ac:dyDescent="0.25">
      <c r="A47" s="34" t="s">
        <v>17</v>
      </c>
      <c r="B47" s="44" t="s">
        <v>86</v>
      </c>
      <c r="C47" s="51">
        <v>158505000</v>
      </c>
      <c r="D47" s="70">
        <v>157646392</v>
      </c>
      <c r="E47" s="71">
        <v>157572352</v>
      </c>
    </row>
    <row r="48" spans="1:5" ht="12" customHeight="1" x14ac:dyDescent="0.25">
      <c r="A48" s="34" t="s">
        <v>19</v>
      </c>
      <c r="B48" s="35" t="s">
        <v>87</v>
      </c>
      <c r="C48" s="72">
        <v>21509600</v>
      </c>
      <c r="D48" s="73">
        <v>23247747</v>
      </c>
      <c r="E48" s="74">
        <v>22524828</v>
      </c>
    </row>
    <row r="49" spans="1:5" ht="12" customHeight="1" x14ac:dyDescent="0.25">
      <c r="A49" s="34" t="s">
        <v>21</v>
      </c>
      <c r="B49" s="35" t="s">
        <v>88</v>
      </c>
      <c r="C49" s="72">
        <v>27201200</v>
      </c>
      <c r="D49" s="73">
        <v>26993980</v>
      </c>
      <c r="E49" s="74">
        <v>25295571</v>
      </c>
    </row>
    <row r="50" spans="1:5" ht="12" customHeight="1" x14ac:dyDescent="0.25">
      <c r="A50" s="34" t="s">
        <v>23</v>
      </c>
      <c r="B50" s="35" t="s">
        <v>89</v>
      </c>
      <c r="C50" s="72"/>
      <c r="D50" s="73"/>
      <c r="E50" s="74"/>
    </row>
    <row r="51" spans="1:5" ht="12" customHeight="1" thickBot="1" x14ac:dyDescent="0.3">
      <c r="A51" s="34" t="s">
        <v>25</v>
      </c>
      <c r="B51" s="35" t="s">
        <v>90</v>
      </c>
      <c r="C51" s="72">
        <v>505284</v>
      </c>
      <c r="D51" s="73">
        <v>1205284</v>
      </c>
      <c r="E51" s="75">
        <v>1205284</v>
      </c>
    </row>
    <row r="52" spans="1:5" ht="12" customHeight="1" thickBot="1" x14ac:dyDescent="0.3">
      <c r="A52" s="45" t="s">
        <v>39</v>
      </c>
      <c r="B52" s="46" t="s">
        <v>91</v>
      </c>
      <c r="C52" s="27">
        <f>SUM(C53:C55)</f>
        <v>292000</v>
      </c>
      <c r="D52" s="27">
        <f>SUM(D53:D55)</f>
        <v>147000</v>
      </c>
      <c r="E52" s="28">
        <f>SUM(E53:E55)</f>
        <v>138750</v>
      </c>
    </row>
    <row r="53" spans="1:5" s="69" customFormat="1" ht="12" customHeight="1" x14ac:dyDescent="0.25">
      <c r="A53" s="34" t="s">
        <v>41</v>
      </c>
      <c r="B53" s="44" t="s">
        <v>92</v>
      </c>
      <c r="C53" s="51">
        <v>292000</v>
      </c>
      <c r="D53" s="51">
        <v>147000</v>
      </c>
      <c r="E53" s="52">
        <v>138750</v>
      </c>
    </row>
    <row r="54" spans="1:5" ht="12" customHeight="1" x14ac:dyDescent="0.25">
      <c r="A54" s="34" t="s">
        <v>43</v>
      </c>
      <c r="B54" s="35" t="s">
        <v>93</v>
      </c>
      <c r="C54" s="72"/>
      <c r="D54" s="72"/>
      <c r="E54" s="76"/>
    </row>
    <row r="55" spans="1:5" ht="12" customHeight="1" x14ac:dyDescent="0.25">
      <c r="A55" s="34" t="s">
        <v>45</v>
      </c>
      <c r="B55" s="35" t="s">
        <v>94</v>
      </c>
      <c r="C55" s="72"/>
      <c r="D55" s="72"/>
      <c r="E55" s="76"/>
    </row>
    <row r="56" spans="1:5" ht="12" customHeight="1" thickBot="1" x14ac:dyDescent="0.3">
      <c r="A56" s="34" t="s">
        <v>47</v>
      </c>
      <c r="B56" s="35" t="s">
        <v>95</v>
      </c>
      <c r="C56" s="72"/>
      <c r="D56" s="72"/>
      <c r="E56" s="76"/>
    </row>
    <row r="57" spans="1:5" ht="12" customHeight="1" thickBot="1" x14ac:dyDescent="0.3">
      <c r="A57" s="45" t="s">
        <v>49</v>
      </c>
      <c r="B57" s="46" t="s">
        <v>96</v>
      </c>
      <c r="C57" s="47"/>
      <c r="D57" s="47"/>
      <c r="E57" s="48"/>
    </row>
    <row r="58" spans="1:5" ht="15.2" customHeight="1" thickBot="1" x14ac:dyDescent="0.3">
      <c r="A58" s="45" t="s">
        <v>51</v>
      </c>
      <c r="B58" s="77" t="s">
        <v>97</v>
      </c>
      <c r="C58" s="61">
        <f>+C46+C52+C57</f>
        <v>208013084</v>
      </c>
      <c r="D58" s="61">
        <f>+D46+D52+D57</f>
        <v>209240403</v>
      </c>
      <c r="E58" s="62">
        <f>+E46+E52+E57</f>
        <v>206736785</v>
      </c>
    </row>
    <row r="59" spans="1:5" ht="15.75" thickBot="1" x14ac:dyDescent="0.3">
      <c r="C59" s="79">
        <f>C42-C58</f>
        <v>0</v>
      </c>
      <c r="D59" s="79">
        <f>D42-D58</f>
        <v>0</v>
      </c>
      <c r="E59" s="79"/>
    </row>
    <row r="60" spans="1:5" ht="15.2" customHeight="1" thickBot="1" x14ac:dyDescent="0.3">
      <c r="A60" s="2" t="s">
        <v>98</v>
      </c>
      <c r="B60" s="3"/>
      <c r="C60" s="80">
        <v>32</v>
      </c>
      <c r="D60" s="80">
        <v>32</v>
      </c>
      <c r="E60" s="81">
        <v>32</v>
      </c>
    </row>
    <row r="61" spans="1:5" ht="14.45" customHeight="1" thickBot="1" x14ac:dyDescent="0.3">
      <c r="A61" s="4" t="s">
        <v>99</v>
      </c>
      <c r="B61" s="5"/>
      <c r="C61" s="80"/>
      <c r="D61" s="80"/>
      <c r="E61" s="81"/>
    </row>
  </sheetData>
  <mergeCells count="5">
    <mergeCell ref="B1:E1"/>
    <mergeCell ref="B2:D2"/>
    <mergeCell ref="B3:D3"/>
    <mergeCell ref="A7:E7"/>
    <mergeCell ref="A45:E4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opLeftCell="A22" zoomScaleNormal="100" workbookViewId="0">
      <selection activeCell="I22" sqref="I22"/>
    </sheetView>
  </sheetViews>
  <sheetFormatPr defaultRowHeight="15" x14ac:dyDescent="0.25"/>
  <cols>
    <col min="1" max="1" width="8.140625" customWidth="1"/>
    <col min="2" max="2" width="41" customWidth="1"/>
    <col min="3" max="3" width="19.42578125" customWidth="1"/>
    <col min="4" max="4" width="18.85546875" customWidth="1"/>
    <col min="5" max="5" width="13.42578125" customWidth="1"/>
  </cols>
  <sheetData>
    <row r="1" spans="1:5" x14ac:dyDescent="0.25">
      <c r="A1" s="90" t="s">
        <v>100</v>
      </c>
      <c r="B1" s="91"/>
      <c r="C1" s="91"/>
      <c r="D1" s="91"/>
      <c r="E1" s="91"/>
    </row>
    <row r="2" spans="1:5" ht="30" x14ac:dyDescent="0.25">
      <c r="A2" s="6" t="s">
        <v>101</v>
      </c>
      <c r="B2" s="6" t="s">
        <v>102</v>
      </c>
      <c r="C2" s="6" t="s">
        <v>103</v>
      </c>
      <c r="D2" s="6" t="s">
        <v>104</v>
      </c>
      <c r="E2" s="6" t="s">
        <v>105</v>
      </c>
    </row>
    <row r="3" spans="1: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25.5" x14ac:dyDescent="0.25">
      <c r="A4" s="92" t="s">
        <v>106</v>
      </c>
      <c r="B4" s="93" t="s">
        <v>107</v>
      </c>
      <c r="C4" s="94">
        <v>343929</v>
      </c>
      <c r="D4" s="94">
        <v>0</v>
      </c>
      <c r="E4" s="94">
        <v>304635</v>
      </c>
    </row>
    <row r="5" spans="1:5" x14ac:dyDescent="0.25">
      <c r="A5" s="95" t="s">
        <v>108</v>
      </c>
      <c r="B5" s="96" t="s">
        <v>109</v>
      </c>
      <c r="C5" s="97">
        <v>343929</v>
      </c>
      <c r="D5" s="97">
        <v>0</v>
      </c>
      <c r="E5" s="97">
        <v>304635</v>
      </c>
    </row>
    <row r="6" spans="1:5" ht="25.5" x14ac:dyDescent="0.25">
      <c r="A6" s="95" t="s">
        <v>212</v>
      </c>
      <c r="B6" s="96" t="s">
        <v>111</v>
      </c>
      <c r="C6" s="97">
        <v>343929</v>
      </c>
      <c r="D6" s="97">
        <v>0</v>
      </c>
      <c r="E6" s="97">
        <v>304635</v>
      </c>
    </row>
    <row r="7" spans="1:5" x14ac:dyDescent="0.25">
      <c r="A7" s="92" t="s">
        <v>221</v>
      </c>
      <c r="B7" s="93" t="s">
        <v>112</v>
      </c>
      <c r="C7" s="94">
        <v>181995</v>
      </c>
      <c r="D7" s="94">
        <v>0</v>
      </c>
      <c r="E7" s="94">
        <v>77620</v>
      </c>
    </row>
    <row r="8" spans="1:5" ht="25.5" x14ac:dyDescent="0.25">
      <c r="A8" s="95" t="s">
        <v>222</v>
      </c>
      <c r="B8" s="96" t="s">
        <v>113</v>
      </c>
      <c r="C8" s="97">
        <v>181995</v>
      </c>
      <c r="D8" s="97">
        <v>0</v>
      </c>
      <c r="E8" s="97">
        <v>77620</v>
      </c>
    </row>
    <row r="9" spans="1:5" x14ac:dyDescent="0.25">
      <c r="A9" s="92" t="s">
        <v>115</v>
      </c>
      <c r="B9" s="93" t="s">
        <v>114</v>
      </c>
      <c r="C9" s="94">
        <v>86109</v>
      </c>
      <c r="D9" s="94">
        <v>0</v>
      </c>
      <c r="E9" s="94">
        <v>2292751</v>
      </c>
    </row>
    <row r="10" spans="1:5" x14ac:dyDescent="0.25">
      <c r="A10" s="95" t="s">
        <v>223</v>
      </c>
      <c r="B10" s="96" t="s">
        <v>116</v>
      </c>
      <c r="C10" s="97">
        <v>86109</v>
      </c>
      <c r="D10" s="97">
        <v>0</v>
      </c>
      <c r="E10" s="97">
        <v>2292751</v>
      </c>
    </row>
    <row r="11" spans="1:5" x14ac:dyDescent="0.25">
      <c r="A11" s="95" t="s">
        <v>224</v>
      </c>
      <c r="B11" s="96" t="s">
        <v>117</v>
      </c>
      <c r="C11" s="97">
        <v>268104</v>
      </c>
      <c r="D11" s="97">
        <v>0</v>
      </c>
      <c r="E11" s="97">
        <v>2370371</v>
      </c>
    </row>
    <row r="12" spans="1:5" ht="25.5" x14ac:dyDescent="0.25">
      <c r="A12" s="92" t="s">
        <v>225</v>
      </c>
      <c r="B12" s="93" t="s">
        <v>226</v>
      </c>
      <c r="C12" s="94">
        <v>0</v>
      </c>
      <c r="D12" s="94">
        <v>0</v>
      </c>
      <c r="E12" s="94">
        <v>107829</v>
      </c>
    </row>
    <row r="13" spans="1:5" ht="51" x14ac:dyDescent="0.25">
      <c r="A13" s="92" t="s">
        <v>227</v>
      </c>
      <c r="B13" s="93" t="s">
        <v>228</v>
      </c>
      <c r="C13" s="94">
        <v>0</v>
      </c>
      <c r="D13" s="94">
        <v>0</v>
      </c>
      <c r="E13" s="94">
        <v>84905</v>
      </c>
    </row>
    <row r="14" spans="1:5" ht="38.25" x14ac:dyDescent="0.25">
      <c r="A14" s="92" t="s">
        <v>229</v>
      </c>
      <c r="B14" s="93" t="s">
        <v>230</v>
      </c>
      <c r="C14" s="94">
        <v>0</v>
      </c>
      <c r="D14" s="94">
        <v>0</v>
      </c>
      <c r="E14" s="94">
        <v>22924</v>
      </c>
    </row>
    <row r="15" spans="1:5" ht="25.5" x14ac:dyDescent="0.25">
      <c r="A15" s="95" t="s">
        <v>231</v>
      </c>
      <c r="B15" s="96" t="s">
        <v>232</v>
      </c>
      <c r="C15" s="97">
        <v>0</v>
      </c>
      <c r="D15" s="97">
        <v>0</v>
      </c>
      <c r="E15" s="97">
        <v>107829</v>
      </c>
    </row>
    <row r="16" spans="1:5" x14ac:dyDescent="0.25">
      <c r="A16" s="95" t="s">
        <v>119</v>
      </c>
      <c r="B16" s="96" t="s">
        <v>118</v>
      </c>
      <c r="C16" s="97">
        <v>0</v>
      </c>
      <c r="D16" s="97">
        <v>0</v>
      </c>
      <c r="E16" s="97">
        <v>107829</v>
      </c>
    </row>
    <row r="17" spans="1:5" ht="25.5" x14ac:dyDescent="0.25">
      <c r="A17" s="92" t="s">
        <v>233</v>
      </c>
      <c r="B17" s="93" t="s">
        <v>120</v>
      </c>
      <c r="C17" s="94">
        <v>488200</v>
      </c>
      <c r="D17" s="94">
        <v>0</v>
      </c>
      <c r="E17" s="94">
        <v>792059</v>
      </c>
    </row>
    <row r="18" spans="1:5" ht="25.5" x14ac:dyDescent="0.25">
      <c r="A18" s="95" t="s">
        <v>234</v>
      </c>
      <c r="B18" s="96" t="s">
        <v>121</v>
      </c>
      <c r="C18" s="97">
        <v>488200</v>
      </c>
      <c r="D18" s="97">
        <v>0</v>
      </c>
      <c r="E18" s="97">
        <v>792059</v>
      </c>
    </row>
    <row r="19" spans="1:5" x14ac:dyDescent="0.25">
      <c r="A19" s="92" t="s">
        <v>235</v>
      </c>
      <c r="B19" s="93" t="s">
        <v>122</v>
      </c>
      <c r="C19" s="94">
        <v>-465243</v>
      </c>
      <c r="D19" s="94">
        <v>0</v>
      </c>
      <c r="E19" s="94">
        <v>-874230</v>
      </c>
    </row>
    <row r="20" spans="1:5" ht="25.5" x14ac:dyDescent="0.25">
      <c r="A20" s="95" t="s">
        <v>213</v>
      </c>
      <c r="B20" s="96" t="s">
        <v>123</v>
      </c>
      <c r="C20" s="97">
        <v>-465243</v>
      </c>
      <c r="D20" s="97">
        <v>0</v>
      </c>
      <c r="E20" s="97">
        <v>-874230</v>
      </c>
    </row>
    <row r="21" spans="1:5" ht="25.5" x14ac:dyDescent="0.25">
      <c r="A21" s="92" t="s">
        <v>125</v>
      </c>
      <c r="B21" s="93" t="s">
        <v>124</v>
      </c>
      <c r="C21" s="94">
        <v>237180</v>
      </c>
      <c r="D21" s="94">
        <v>0</v>
      </c>
      <c r="E21" s="94">
        <v>163644</v>
      </c>
    </row>
    <row r="22" spans="1:5" ht="25.5" x14ac:dyDescent="0.25">
      <c r="A22" s="95" t="s">
        <v>236</v>
      </c>
      <c r="B22" s="96" t="s">
        <v>126</v>
      </c>
      <c r="C22" s="97">
        <v>237180</v>
      </c>
      <c r="D22" s="97">
        <v>0</v>
      </c>
      <c r="E22" s="97">
        <v>163644</v>
      </c>
    </row>
    <row r="23" spans="1:5" x14ac:dyDescent="0.25">
      <c r="A23" s="95" t="s">
        <v>128</v>
      </c>
      <c r="B23" s="96" t="s">
        <v>127</v>
      </c>
      <c r="C23" s="97">
        <v>260137</v>
      </c>
      <c r="D23" s="97">
        <v>0</v>
      </c>
      <c r="E23" s="97">
        <v>81473</v>
      </c>
    </row>
    <row r="24" spans="1:5" ht="25.5" x14ac:dyDescent="0.25">
      <c r="A24" s="92" t="s">
        <v>237</v>
      </c>
      <c r="B24" s="93" t="s">
        <v>129</v>
      </c>
      <c r="C24" s="94">
        <v>337779</v>
      </c>
      <c r="D24" s="94">
        <v>0</v>
      </c>
      <c r="E24" s="94">
        <v>783487</v>
      </c>
    </row>
    <row r="25" spans="1:5" ht="25.5" x14ac:dyDescent="0.25">
      <c r="A25" s="95" t="s">
        <v>238</v>
      </c>
      <c r="B25" s="96" t="s">
        <v>130</v>
      </c>
      <c r="C25" s="97">
        <v>337779</v>
      </c>
      <c r="D25" s="97">
        <v>0</v>
      </c>
      <c r="E25" s="97">
        <v>783487</v>
      </c>
    </row>
    <row r="26" spans="1:5" x14ac:dyDescent="0.25">
      <c r="A26" s="95" t="s">
        <v>214</v>
      </c>
      <c r="B26" s="96" t="s">
        <v>131</v>
      </c>
      <c r="C26" s="97">
        <v>1209949</v>
      </c>
      <c r="D26" s="97">
        <v>0</v>
      </c>
      <c r="E26" s="97">
        <v>3647795</v>
      </c>
    </row>
    <row r="27" spans="1:5" x14ac:dyDescent="0.25">
      <c r="A27" s="92" t="s">
        <v>133</v>
      </c>
      <c r="B27" s="93" t="s">
        <v>132</v>
      </c>
      <c r="C27" s="94">
        <v>55738087</v>
      </c>
      <c r="D27" s="94">
        <v>0</v>
      </c>
      <c r="E27" s="94">
        <v>55738087</v>
      </c>
    </row>
    <row r="28" spans="1:5" ht="25.5" x14ac:dyDescent="0.25">
      <c r="A28" s="92" t="s">
        <v>239</v>
      </c>
      <c r="B28" s="93" t="s">
        <v>134</v>
      </c>
      <c r="C28" s="94">
        <v>163656</v>
      </c>
      <c r="D28" s="94">
        <v>0</v>
      </c>
      <c r="E28" s="94">
        <v>163656</v>
      </c>
    </row>
    <row r="29" spans="1:5" x14ac:dyDescent="0.25">
      <c r="A29" s="92" t="s">
        <v>136</v>
      </c>
      <c r="B29" s="93" t="s">
        <v>135</v>
      </c>
      <c r="C29" s="94">
        <v>-65703030</v>
      </c>
      <c r="D29" s="94">
        <v>0</v>
      </c>
      <c r="E29" s="94">
        <v>-66194081</v>
      </c>
    </row>
    <row r="30" spans="1:5" x14ac:dyDescent="0.25">
      <c r="A30" s="92" t="s">
        <v>240</v>
      </c>
      <c r="B30" s="93" t="s">
        <v>137</v>
      </c>
      <c r="C30" s="94">
        <v>-491051</v>
      </c>
      <c r="D30" s="94">
        <v>0</v>
      </c>
      <c r="E30" s="94">
        <v>-569507</v>
      </c>
    </row>
    <row r="31" spans="1:5" x14ac:dyDescent="0.25">
      <c r="A31" s="95" t="s">
        <v>215</v>
      </c>
      <c r="B31" s="96" t="s">
        <v>138</v>
      </c>
      <c r="C31" s="97">
        <v>-10292338</v>
      </c>
      <c r="D31" s="97">
        <v>0</v>
      </c>
      <c r="E31" s="97">
        <v>-10861845</v>
      </c>
    </row>
    <row r="32" spans="1:5" ht="25.5" x14ac:dyDescent="0.25">
      <c r="A32" s="92" t="s">
        <v>241</v>
      </c>
      <c r="B32" s="93" t="s">
        <v>242</v>
      </c>
      <c r="C32" s="94">
        <v>0</v>
      </c>
      <c r="D32" s="94">
        <v>0</v>
      </c>
      <c r="E32" s="94">
        <v>928784</v>
      </c>
    </row>
    <row r="33" spans="1:5" ht="25.5" x14ac:dyDescent="0.25">
      <c r="A33" s="92" t="s">
        <v>243</v>
      </c>
      <c r="B33" s="93" t="s">
        <v>139</v>
      </c>
      <c r="C33" s="94">
        <v>11502287</v>
      </c>
      <c r="D33" s="94">
        <v>0</v>
      </c>
      <c r="E33" s="94">
        <v>13580856</v>
      </c>
    </row>
    <row r="34" spans="1:5" ht="25.5" x14ac:dyDescent="0.25">
      <c r="A34" s="95" t="s">
        <v>244</v>
      </c>
      <c r="B34" s="96" t="s">
        <v>140</v>
      </c>
      <c r="C34" s="97">
        <v>11502287</v>
      </c>
      <c r="D34" s="97">
        <v>0</v>
      </c>
      <c r="E34" s="97">
        <v>14509640</v>
      </c>
    </row>
    <row r="35" spans="1:5" x14ac:dyDescent="0.25">
      <c r="A35" s="95" t="s">
        <v>216</v>
      </c>
      <c r="B35" s="96" t="s">
        <v>141</v>
      </c>
      <c r="C35" s="97">
        <v>1209949</v>
      </c>
      <c r="D35" s="97">
        <v>0</v>
      </c>
      <c r="E35" s="97">
        <v>3647795</v>
      </c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zoomScaleNormal="100" workbookViewId="0">
      <selection activeCell="A4" sqref="A4:C11"/>
    </sheetView>
  </sheetViews>
  <sheetFormatPr defaultRowHeight="15" x14ac:dyDescent="0.25"/>
  <cols>
    <col min="1" max="1" width="8.140625" customWidth="1"/>
    <col min="2" max="2" width="38.42578125" customWidth="1"/>
    <col min="3" max="3" width="32.85546875" customWidth="1"/>
  </cols>
  <sheetData>
    <row r="1" spans="1:3" x14ac:dyDescent="0.25">
      <c r="A1" s="90" t="s">
        <v>142</v>
      </c>
      <c r="B1" s="91"/>
      <c r="C1" s="91"/>
    </row>
    <row r="2" spans="1:3" x14ac:dyDescent="0.25">
      <c r="A2" s="6" t="s">
        <v>101</v>
      </c>
      <c r="B2" s="6" t="s">
        <v>102</v>
      </c>
      <c r="C2" s="6" t="s">
        <v>143</v>
      </c>
    </row>
    <row r="3" spans="1:3" x14ac:dyDescent="0.25">
      <c r="A3" s="6">
        <v>1</v>
      </c>
      <c r="B3" s="6">
        <v>2</v>
      </c>
      <c r="C3" s="6">
        <v>3</v>
      </c>
    </row>
    <row r="4" spans="1:3" x14ac:dyDescent="0.25">
      <c r="A4" s="92" t="s">
        <v>4</v>
      </c>
      <c r="B4" s="93" t="s">
        <v>217</v>
      </c>
      <c r="C4" s="94">
        <v>35126695</v>
      </c>
    </row>
    <row r="5" spans="1:3" x14ac:dyDescent="0.25">
      <c r="A5" s="92" t="s">
        <v>1</v>
      </c>
      <c r="B5" s="93" t="s">
        <v>218</v>
      </c>
      <c r="C5" s="94">
        <v>206736785</v>
      </c>
    </row>
    <row r="6" spans="1:3" ht="25.5" x14ac:dyDescent="0.25">
      <c r="A6" s="95" t="s">
        <v>144</v>
      </c>
      <c r="B6" s="96" t="s">
        <v>145</v>
      </c>
      <c r="C6" s="97">
        <v>-171610090</v>
      </c>
    </row>
    <row r="7" spans="1:3" ht="25.5" x14ac:dyDescent="0.25">
      <c r="A7" s="92" t="s">
        <v>146</v>
      </c>
      <c r="B7" s="93" t="s">
        <v>219</v>
      </c>
      <c r="C7" s="94">
        <v>174144105</v>
      </c>
    </row>
    <row r="8" spans="1:3" ht="25.5" x14ac:dyDescent="0.25">
      <c r="A8" s="95" t="s">
        <v>106</v>
      </c>
      <c r="B8" s="96" t="s">
        <v>147</v>
      </c>
      <c r="C8" s="97">
        <v>174144105</v>
      </c>
    </row>
    <row r="9" spans="1:3" x14ac:dyDescent="0.25">
      <c r="A9" s="95" t="s">
        <v>148</v>
      </c>
      <c r="B9" s="96" t="s">
        <v>149</v>
      </c>
      <c r="C9" s="97">
        <v>2534015</v>
      </c>
    </row>
    <row r="10" spans="1:3" x14ac:dyDescent="0.25">
      <c r="A10" s="95" t="s">
        <v>150</v>
      </c>
      <c r="B10" s="96" t="s">
        <v>220</v>
      </c>
      <c r="C10" s="97">
        <v>2534015</v>
      </c>
    </row>
    <row r="11" spans="1:3" ht="25.5" x14ac:dyDescent="0.25">
      <c r="A11" s="95" t="s">
        <v>151</v>
      </c>
      <c r="B11" s="96" t="s">
        <v>152</v>
      </c>
      <c r="C11" s="97">
        <v>2534015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zoomScaleNormal="100" workbookViewId="0">
      <selection activeCell="A4" sqref="A4:E24"/>
    </sheetView>
  </sheetViews>
  <sheetFormatPr defaultRowHeight="15" x14ac:dyDescent="0.25"/>
  <cols>
    <col min="1" max="1" width="8.140625" customWidth="1"/>
    <col min="2" max="2" width="41" customWidth="1"/>
    <col min="3" max="3" width="20.85546875" customWidth="1"/>
    <col min="4" max="4" width="15.5703125" customWidth="1"/>
    <col min="5" max="5" width="17.42578125" customWidth="1"/>
  </cols>
  <sheetData>
    <row r="1" spans="1:5" x14ac:dyDescent="0.25">
      <c r="A1" s="90" t="s">
        <v>153</v>
      </c>
      <c r="B1" s="90"/>
      <c r="C1" s="90"/>
      <c r="D1" s="90"/>
      <c r="E1" s="90"/>
    </row>
    <row r="2" spans="1:5" ht="30" x14ac:dyDescent="0.25">
      <c r="A2" s="6" t="s">
        <v>101</v>
      </c>
      <c r="B2" s="6" t="s">
        <v>102</v>
      </c>
      <c r="C2" s="6" t="s">
        <v>103</v>
      </c>
      <c r="D2" s="6" t="s">
        <v>104</v>
      </c>
      <c r="E2" s="6" t="s">
        <v>105</v>
      </c>
    </row>
    <row r="3" spans="1: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25.5" x14ac:dyDescent="0.25">
      <c r="A4" s="92" t="s">
        <v>1</v>
      </c>
      <c r="B4" s="93" t="s">
        <v>154</v>
      </c>
      <c r="C4" s="94">
        <v>1786685</v>
      </c>
      <c r="D4" s="94">
        <v>0</v>
      </c>
      <c r="E4" s="94">
        <v>1578329</v>
      </c>
    </row>
    <row r="5" spans="1:5" ht="25.5" x14ac:dyDescent="0.25">
      <c r="A5" s="95" t="s">
        <v>146</v>
      </c>
      <c r="B5" s="96" t="s">
        <v>155</v>
      </c>
      <c r="C5" s="97">
        <v>1786685</v>
      </c>
      <c r="D5" s="97">
        <v>0</v>
      </c>
      <c r="E5" s="97">
        <v>1578329</v>
      </c>
    </row>
    <row r="6" spans="1:5" ht="25.5" x14ac:dyDescent="0.25">
      <c r="A6" s="92" t="s">
        <v>156</v>
      </c>
      <c r="B6" s="93" t="s">
        <v>157</v>
      </c>
      <c r="C6" s="94">
        <v>174419679</v>
      </c>
      <c r="D6" s="94">
        <v>0</v>
      </c>
      <c r="E6" s="94">
        <v>173638821</v>
      </c>
    </row>
    <row r="7" spans="1:5" ht="25.5" x14ac:dyDescent="0.25">
      <c r="A7" s="92" t="s">
        <v>158</v>
      </c>
      <c r="B7" s="93" t="s">
        <v>159</v>
      </c>
      <c r="C7" s="94">
        <v>13952109</v>
      </c>
      <c r="D7" s="94">
        <v>0</v>
      </c>
      <c r="E7" s="94">
        <v>32313752</v>
      </c>
    </row>
    <row r="8" spans="1:5" x14ac:dyDescent="0.25">
      <c r="A8" s="92" t="s">
        <v>160</v>
      </c>
      <c r="B8" s="93" t="s">
        <v>161</v>
      </c>
      <c r="C8" s="94">
        <v>4559</v>
      </c>
      <c r="D8" s="94">
        <v>0</v>
      </c>
      <c r="E8" s="94">
        <v>4667</v>
      </c>
    </row>
    <row r="9" spans="1:5" ht="25.5" x14ac:dyDescent="0.25">
      <c r="A9" s="95" t="s">
        <v>162</v>
      </c>
      <c r="B9" s="96" t="s">
        <v>163</v>
      </c>
      <c r="C9" s="97">
        <v>188376347</v>
      </c>
      <c r="D9" s="97">
        <v>0</v>
      </c>
      <c r="E9" s="97">
        <v>205957240</v>
      </c>
    </row>
    <row r="10" spans="1:5" x14ac:dyDescent="0.25">
      <c r="A10" s="92" t="s">
        <v>164</v>
      </c>
      <c r="B10" s="93" t="s">
        <v>165</v>
      </c>
      <c r="C10" s="94">
        <v>1530094</v>
      </c>
      <c r="D10" s="94">
        <v>0</v>
      </c>
      <c r="E10" s="94">
        <v>2241048</v>
      </c>
    </row>
    <row r="11" spans="1:5" x14ac:dyDescent="0.25">
      <c r="A11" s="92" t="s">
        <v>166</v>
      </c>
      <c r="B11" s="93" t="s">
        <v>167</v>
      </c>
      <c r="C11" s="94">
        <v>17442648</v>
      </c>
      <c r="D11" s="94">
        <v>0</v>
      </c>
      <c r="E11" s="94">
        <v>16520957</v>
      </c>
    </row>
    <row r="12" spans="1:5" x14ac:dyDescent="0.25">
      <c r="A12" s="92" t="s">
        <v>168</v>
      </c>
      <c r="B12" s="93" t="s">
        <v>169</v>
      </c>
      <c r="C12" s="94">
        <v>1472377</v>
      </c>
      <c r="D12" s="94">
        <v>0</v>
      </c>
      <c r="E12" s="94">
        <v>1275910</v>
      </c>
    </row>
    <row r="13" spans="1:5" x14ac:dyDescent="0.25">
      <c r="A13" s="95" t="s">
        <v>151</v>
      </c>
      <c r="B13" s="96" t="s">
        <v>170</v>
      </c>
      <c r="C13" s="97">
        <v>20445119</v>
      </c>
      <c r="D13" s="97">
        <v>0</v>
      </c>
      <c r="E13" s="97">
        <v>20037915</v>
      </c>
    </row>
    <row r="14" spans="1:5" x14ac:dyDescent="0.25">
      <c r="A14" s="92" t="s">
        <v>171</v>
      </c>
      <c r="B14" s="93" t="s">
        <v>172</v>
      </c>
      <c r="C14" s="94">
        <v>130017569</v>
      </c>
      <c r="D14" s="94">
        <v>0</v>
      </c>
      <c r="E14" s="94">
        <v>137626269</v>
      </c>
    </row>
    <row r="15" spans="1:5" x14ac:dyDescent="0.25">
      <c r="A15" s="92" t="s">
        <v>173</v>
      </c>
      <c r="B15" s="93" t="s">
        <v>174</v>
      </c>
      <c r="C15" s="94">
        <v>11982428</v>
      </c>
      <c r="D15" s="94">
        <v>0</v>
      </c>
      <c r="E15" s="94">
        <v>22001095</v>
      </c>
    </row>
    <row r="16" spans="1:5" x14ac:dyDescent="0.25">
      <c r="A16" s="92" t="s">
        <v>175</v>
      </c>
      <c r="B16" s="93" t="s">
        <v>176</v>
      </c>
      <c r="C16" s="94">
        <v>22403579</v>
      </c>
      <c r="D16" s="94">
        <v>0</v>
      </c>
      <c r="E16" s="94">
        <v>22548385</v>
      </c>
    </row>
    <row r="17" spans="1:5" x14ac:dyDescent="0.25">
      <c r="A17" s="95" t="s">
        <v>177</v>
      </c>
      <c r="B17" s="96" t="s">
        <v>178</v>
      </c>
      <c r="C17" s="97">
        <v>164403576</v>
      </c>
      <c r="D17" s="97">
        <v>0</v>
      </c>
      <c r="E17" s="97">
        <v>182175749</v>
      </c>
    </row>
    <row r="18" spans="1:5" x14ac:dyDescent="0.25">
      <c r="A18" s="95" t="s">
        <v>179</v>
      </c>
      <c r="B18" s="96" t="s">
        <v>180</v>
      </c>
      <c r="C18" s="97">
        <v>39294</v>
      </c>
      <c r="D18" s="97">
        <v>0</v>
      </c>
      <c r="E18" s="97">
        <v>148546</v>
      </c>
    </row>
    <row r="19" spans="1:5" x14ac:dyDescent="0.25">
      <c r="A19" s="95" t="s">
        <v>181</v>
      </c>
      <c r="B19" s="96" t="s">
        <v>182</v>
      </c>
      <c r="C19" s="97">
        <v>5766095</v>
      </c>
      <c r="D19" s="97">
        <v>0</v>
      </c>
      <c r="E19" s="97">
        <v>5742871</v>
      </c>
    </row>
    <row r="20" spans="1:5" ht="25.5" x14ac:dyDescent="0.25">
      <c r="A20" s="95" t="s">
        <v>183</v>
      </c>
      <c r="B20" s="96" t="s">
        <v>184</v>
      </c>
      <c r="C20" s="97">
        <v>-491052</v>
      </c>
      <c r="D20" s="97">
        <v>0</v>
      </c>
      <c r="E20" s="97">
        <v>-569512</v>
      </c>
    </row>
    <row r="21" spans="1:5" ht="25.5" x14ac:dyDescent="0.25">
      <c r="A21" s="92" t="s">
        <v>110</v>
      </c>
      <c r="B21" s="93" t="s">
        <v>185</v>
      </c>
      <c r="C21" s="94">
        <v>1</v>
      </c>
      <c r="D21" s="94">
        <v>0</v>
      </c>
      <c r="E21" s="94">
        <v>5</v>
      </c>
    </row>
    <row r="22" spans="1:5" ht="25.5" x14ac:dyDescent="0.25">
      <c r="A22" s="95" t="s">
        <v>186</v>
      </c>
      <c r="B22" s="96" t="s">
        <v>187</v>
      </c>
      <c r="C22" s="97">
        <v>1</v>
      </c>
      <c r="D22" s="97">
        <v>0</v>
      </c>
      <c r="E22" s="97">
        <v>5</v>
      </c>
    </row>
    <row r="23" spans="1:5" x14ac:dyDescent="0.25">
      <c r="A23" s="95" t="s">
        <v>188</v>
      </c>
      <c r="B23" s="96" t="s">
        <v>189</v>
      </c>
      <c r="C23" s="97">
        <v>1</v>
      </c>
      <c r="D23" s="97">
        <v>0</v>
      </c>
      <c r="E23" s="97">
        <v>5</v>
      </c>
    </row>
    <row r="24" spans="1:5" x14ac:dyDescent="0.25">
      <c r="A24" s="95" t="s">
        <v>190</v>
      </c>
      <c r="B24" s="96" t="s">
        <v>191</v>
      </c>
      <c r="C24" s="97">
        <v>-491051</v>
      </c>
      <c r="D24" s="97">
        <v>0</v>
      </c>
      <c r="E24" s="97">
        <v>-569507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zoomScaleNormal="100" workbookViewId="0">
      <selection activeCell="P14" sqref="P14"/>
    </sheetView>
  </sheetViews>
  <sheetFormatPr defaultRowHeight="15" x14ac:dyDescent="0.25"/>
  <cols>
    <col min="1" max="1" width="8.140625" customWidth="1"/>
    <col min="2" max="2" width="41" customWidth="1"/>
    <col min="3" max="4" width="14.85546875" customWidth="1"/>
    <col min="5" max="5" width="18" customWidth="1"/>
    <col min="6" max="6" width="15.7109375" customWidth="1"/>
    <col min="7" max="7" width="15.5703125" customWidth="1"/>
    <col min="8" max="8" width="15.85546875" customWidth="1"/>
    <col min="9" max="9" width="18.7109375" customWidth="1"/>
  </cols>
  <sheetData>
    <row r="1" spans="1:9" x14ac:dyDescent="0.25">
      <c r="A1" s="90" t="s">
        <v>192</v>
      </c>
      <c r="B1" s="91"/>
      <c r="C1" s="91"/>
      <c r="D1" s="91"/>
      <c r="E1" s="91"/>
      <c r="F1" s="91"/>
      <c r="G1" s="91"/>
      <c r="H1" s="91"/>
      <c r="I1" s="91"/>
    </row>
    <row r="2" spans="1:9" ht="75" x14ac:dyDescent="0.25">
      <c r="A2" s="6" t="s">
        <v>101</v>
      </c>
      <c r="B2" s="6" t="s">
        <v>102</v>
      </c>
      <c r="C2" s="6" t="s">
        <v>193</v>
      </c>
      <c r="D2" s="6" t="s">
        <v>194</v>
      </c>
      <c r="E2" s="6" t="s">
        <v>195</v>
      </c>
      <c r="F2" s="6" t="s">
        <v>196</v>
      </c>
      <c r="G2" s="6" t="s">
        <v>197</v>
      </c>
      <c r="H2" s="6" t="s">
        <v>198</v>
      </c>
      <c r="I2" s="6" t="s">
        <v>199</v>
      </c>
    </row>
    <row r="3" spans="1:9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</row>
    <row r="4" spans="1:9" x14ac:dyDescent="0.25">
      <c r="A4" s="95" t="s">
        <v>4</v>
      </c>
      <c r="B4" s="96" t="s">
        <v>200</v>
      </c>
      <c r="C4" s="97">
        <v>22427969</v>
      </c>
      <c r="D4" s="97">
        <v>0</v>
      </c>
      <c r="E4" s="97">
        <v>34635275</v>
      </c>
      <c r="F4" s="97">
        <v>0</v>
      </c>
      <c r="G4" s="97">
        <v>0</v>
      </c>
      <c r="H4" s="97">
        <v>0</v>
      </c>
      <c r="I4" s="97">
        <v>57063244</v>
      </c>
    </row>
    <row r="5" spans="1:9" ht="25.5" x14ac:dyDescent="0.25">
      <c r="A5" s="92" t="s">
        <v>1</v>
      </c>
      <c r="B5" s="93" t="s">
        <v>245</v>
      </c>
      <c r="C5" s="94">
        <v>0</v>
      </c>
      <c r="D5" s="94">
        <v>0</v>
      </c>
      <c r="E5" s="94">
        <v>0</v>
      </c>
      <c r="F5" s="94">
        <v>0</v>
      </c>
      <c r="G5" s="94">
        <v>109252</v>
      </c>
      <c r="H5" s="94">
        <v>0</v>
      </c>
      <c r="I5" s="94">
        <v>109252</v>
      </c>
    </row>
    <row r="6" spans="1:9" x14ac:dyDescent="0.25">
      <c r="A6" s="92" t="s">
        <v>146</v>
      </c>
      <c r="B6" s="93" t="s">
        <v>246</v>
      </c>
      <c r="C6" s="94">
        <v>0</v>
      </c>
      <c r="D6" s="94">
        <v>0</v>
      </c>
      <c r="E6" s="94">
        <v>109252</v>
      </c>
      <c r="F6" s="94">
        <v>0</v>
      </c>
      <c r="G6" s="94">
        <v>0</v>
      </c>
      <c r="H6" s="94">
        <v>0</v>
      </c>
      <c r="I6" s="94">
        <v>109252</v>
      </c>
    </row>
    <row r="7" spans="1:9" x14ac:dyDescent="0.25">
      <c r="A7" s="95" t="s">
        <v>156</v>
      </c>
      <c r="B7" s="96" t="s">
        <v>247</v>
      </c>
      <c r="C7" s="97">
        <v>0</v>
      </c>
      <c r="D7" s="97">
        <v>0</v>
      </c>
      <c r="E7" s="97">
        <v>109252</v>
      </c>
      <c r="F7" s="97">
        <v>0</v>
      </c>
      <c r="G7" s="97">
        <v>109252</v>
      </c>
      <c r="H7" s="97">
        <v>0</v>
      </c>
      <c r="I7" s="97">
        <v>218504</v>
      </c>
    </row>
    <row r="8" spans="1:9" x14ac:dyDescent="0.25">
      <c r="A8" s="92" t="s">
        <v>164</v>
      </c>
      <c r="B8" s="93" t="s">
        <v>248</v>
      </c>
      <c r="C8" s="94">
        <v>0</v>
      </c>
      <c r="D8" s="94">
        <v>0</v>
      </c>
      <c r="E8" s="94">
        <v>0</v>
      </c>
      <c r="F8" s="94">
        <v>0</v>
      </c>
      <c r="G8" s="94">
        <v>109252</v>
      </c>
      <c r="H8" s="94">
        <v>0</v>
      </c>
      <c r="I8" s="94">
        <v>109252</v>
      </c>
    </row>
    <row r="9" spans="1:9" x14ac:dyDescent="0.25">
      <c r="A9" s="95" t="s">
        <v>166</v>
      </c>
      <c r="B9" s="96" t="s">
        <v>201</v>
      </c>
      <c r="C9" s="97">
        <v>0</v>
      </c>
      <c r="D9" s="97">
        <v>0</v>
      </c>
      <c r="E9" s="97">
        <v>0</v>
      </c>
      <c r="F9" s="97">
        <v>0</v>
      </c>
      <c r="G9" s="97">
        <v>109252</v>
      </c>
      <c r="H9" s="97">
        <v>0</v>
      </c>
      <c r="I9" s="97">
        <v>109252</v>
      </c>
    </row>
    <row r="10" spans="1:9" x14ac:dyDescent="0.25">
      <c r="A10" s="95" t="s">
        <v>150</v>
      </c>
      <c r="B10" s="96" t="s">
        <v>202</v>
      </c>
      <c r="C10" s="97">
        <v>22427969</v>
      </c>
      <c r="D10" s="97">
        <v>0</v>
      </c>
      <c r="E10" s="97">
        <v>34744527</v>
      </c>
      <c r="F10" s="97">
        <v>0</v>
      </c>
      <c r="G10" s="97">
        <v>0</v>
      </c>
      <c r="H10" s="97">
        <v>0</v>
      </c>
      <c r="I10" s="97">
        <v>57172496</v>
      </c>
    </row>
    <row r="11" spans="1:9" x14ac:dyDescent="0.25">
      <c r="A11" s="95" t="s">
        <v>168</v>
      </c>
      <c r="B11" s="96" t="s">
        <v>203</v>
      </c>
      <c r="C11" s="97">
        <v>22427969</v>
      </c>
      <c r="D11" s="97">
        <v>0</v>
      </c>
      <c r="E11" s="97">
        <v>34291346</v>
      </c>
      <c r="F11" s="97">
        <v>0</v>
      </c>
      <c r="G11" s="97">
        <v>0</v>
      </c>
      <c r="H11" s="97">
        <v>0</v>
      </c>
      <c r="I11" s="97">
        <v>56719315</v>
      </c>
    </row>
    <row r="12" spans="1:9" x14ac:dyDescent="0.25">
      <c r="A12" s="92" t="s">
        <v>151</v>
      </c>
      <c r="B12" s="93" t="s">
        <v>204</v>
      </c>
      <c r="C12" s="94">
        <v>0</v>
      </c>
      <c r="D12" s="94">
        <v>0</v>
      </c>
      <c r="E12" s="94">
        <v>148546</v>
      </c>
      <c r="F12" s="94">
        <v>0</v>
      </c>
      <c r="G12" s="94">
        <v>0</v>
      </c>
      <c r="H12" s="94">
        <v>0</v>
      </c>
      <c r="I12" s="94">
        <v>148546</v>
      </c>
    </row>
    <row r="13" spans="1:9" ht="25.5" x14ac:dyDescent="0.25">
      <c r="A13" s="95" t="s">
        <v>173</v>
      </c>
      <c r="B13" s="96" t="s">
        <v>205</v>
      </c>
      <c r="C13" s="97">
        <v>22427969</v>
      </c>
      <c r="D13" s="97">
        <v>0</v>
      </c>
      <c r="E13" s="97">
        <v>34439892</v>
      </c>
      <c r="F13" s="97">
        <v>0</v>
      </c>
      <c r="G13" s="97">
        <v>0</v>
      </c>
      <c r="H13" s="97">
        <v>0</v>
      </c>
      <c r="I13" s="97">
        <v>56867861</v>
      </c>
    </row>
    <row r="14" spans="1:9" x14ac:dyDescent="0.25">
      <c r="A14" s="95" t="s">
        <v>183</v>
      </c>
      <c r="B14" s="96" t="s">
        <v>206</v>
      </c>
      <c r="C14" s="97">
        <v>22427969</v>
      </c>
      <c r="D14" s="97">
        <v>0</v>
      </c>
      <c r="E14" s="97">
        <v>34439892</v>
      </c>
      <c r="F14" s="97">
        <v>0</v>
      </c>
      <c r="G14" s="97">
        <v>0</v>
      </c>
      <c r="H14" s="97">
        <v>0</v>
      </c>
      <c r="I14" s="97">
        <v>56867861</v>
      </c>
    </row>
    <row r="15" spans="1:9" x14ac:dyDescent="0.25">
      <c r="A15" s="95" t="s">
        <v>207</v>
      </c>
      <c r="B15" s="96" t="s">
        <v>208</v>
      </c>
      <c r="C15" s="97">
        <v>0</v>
      </c>
      <c r="D15" s="97">
        <v>0</v>
      </c>
      <c r="E15" s="97">
        <v>304635</v>
      </c>
      <c r="F15" s="97">
        <v>0</v>
      </c>
      <c r="G15" s="97">
        <v>0</v>
      </c>
      <c r="H15" s="97">
        <v>0</v>
      </c>
      <c r="I15" s="97">
        <v>304635</v>
      </c>
    </row>
    <row r="16" spans="1:9" x14ac:dyDescent="0.25">
      <c r="A16" s="92" t="s">
        <v>209</v>
      </c>
      <c r="B16" s="93" t="s">
        <v>210</v>
      </c>
      <c r="C16" s="94">
        <v>22427969</v>
      </c>
      <c r="D16" s="94">
        <v>0</v>
      </c>
      <c r="E16" s="94">
        <v>34200907</v>
      </c>
      <c r="F16" s="94">
        <v>0</v>
      </c>
      <c r="G16" s="94">
        <v>0</v>
      </c>
      <c r="H16" s="94">
        <v>0</v>
      </c>
      <c r="I16" s="94">
        <v>56628876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pénzügyi kimutatás</vt:lpstr>
      <vt:lpstr>vagyonmérleg</vt:lpstr>
      <vt:lpstr>maradvány</vt:lpstr>
      <vt:lpstr>eredménykimutatás</vt:lpstr>
      <vt:lpstr>eszközök_ertekenek_alakulása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2023-03-23T08:43:53Z</dcterms:modified>
</cp:coreProperties>
</file>