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05" tabRatio="727" activeTab="1"/>
  </bookViews>
  <sheets>
    <sheet name="1. mell" sheetId="1" r:id="rId1"/>
    <sheet name="2. mel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<sst xmlns="http://schemas.openxmlformats.org/spreadsheetml/2006/main" count="131" uniqueCount="121">
  <si>
    <t>6.</t>
  </si>
  <si>
    <t>Eredeti előirányzat</t>
  </si>
  <si>
    <t xml:space="preserve">  forintban !</t>
  </si>
  <si>
    <t>Véglegesen átvett pénzeszköz megnevezése</t>
  </si>
  <si>
    <t>2023. évi eredeti előirányzat</t>
  </si>
  <si>
    <t>6.1</t>
  </si>
  <si>
    <t>Támogatásértékű működési bevételek (6.1.1.+…+6.1.4.)</t>
  </si>
  <si>
    <t>6.1.1</t>
  </si>
  <si>
    <t>NEAK-tól átvett pénzeszköz</t>
  </si>
  <si>
    <t>6.1.1.1</t>
  </si>
  <si>
    <t>Védőnői szolgálatra (Gondozási Kp.)</t>
  </si>
  <si>
    <t>6.1.1.2</t>
  </si>
  <si>
    <t>Orvosi ügyeletre (Gondozási Kp.)</t>
  </si>
  <si>
    <t>6.1.1.3</t>
  </si>
  <si>
    <t>6.1.4</t>
  </si>
  <si>
    <t>EU-s támogatásból származó bevétel</t>
  </si>
  <si>
    <t>6.1.3</t>
  </si>
  <si>
    <t>Elkülönített állami pénzalapoktól átvett pénzeszköz</t>
  </si>
  <si>
    <t>Egyéb kvi szervtől átvett támogatás</t>
  </si>
  <si>
    <t>JHSNY támogatás</t>
  </si>
  <si>
    <t>6.1.4.1</t>
  </si>
  <si>
    <t>Központi (fejezettől) kvi szervtől átv. pénz.</t>
  </si>
  <si>
    <t>6.1.4.2</t>
  </si>
  <si>
    <t>Támogatás értékű bevétel önkormányzattól</t>
  </si>
  <si>
    <t>Orvosi ügyeletre átvett Alsónána</t>
  </si>
  <si>
    <t>Állami</t>
  </si>
  <si>
    <t>Orvosi ügyeletre átvett Alsónyék</t>
  </si>
  <si>
    <t>Bátaszék</t>
  </si>
  <si>
    <t>Orvosi ügyeletre átvett Báta</t>
  </si>
  <si>
    <t>Báta</t>
  </si>
  <si>
    <t>Orvosi ügyeletre átvett Bátaszék</t>
  </si>
  <si>
    <t>Alsónyék</t>
  </si>
  <si>
    <t>Orvosi ügyeletre átvett Mórágy</t>
  </si>
  <si>
    <t>Alsónána</t>
  </si>
  <si>
    <t>Orvosi ügyeletre átvett Pörböly</t>
  </si>
  <si>
    <t>Mórágy</t>
  </si>
  <si>
    <t>Orvosi ügyeletre átvett Várdomb</t>
  </si>
  <si>
    <t>Pörböly</t>
  </si>
  <si>
    <t>HSNY-re hozzájárulás Alsónyék</t>
  </si>
  <si>
    <t>Sárpilis</t>
  </si>
  <si>
    <t>HSNY-re hozzájárulás Alsónána</t>
  </si>
  <si>
    <t>Várdomb</t>
  </si>
  <si>
    <t>HSNY-re hozzájárulás Báta</t>
  </si>
  <si>
    <t>HSNY-re hozzájárulás Bátaszék</t>
  </si>
  <si>
    <t>HSNY-re hozzájárulás Pörböly</t>
  </si>
  <si>
    <t>HSNY-re hozzájárulás Sárpilis</t>
  </si>
  <si>
    <t>HSNY-re hozzájárulás Várdomb</t>
  </si>
  <si>
    <t>HSNY-re igényelt állami támogatás átadása</t>
  </si>
  <si>
    <t>Munkaszervezet működtetésére Alsónána</t>
  </si>
  <si>
    <t>Munkaszervezet működtetésére Alsónyék</t>
  </si>
  <si>
    <t>Munkaszervezet működtetésére Báta</t>
  </si>
  <si>
    <t>Munkaszervezet működtetésére Bátaszék</t>
  </si>
  <si>
    <t>Munkaszervezet működtetésére Mórágy</t>
  </si>
  <si>
    <t>Munkaszervezet működtetésére Pörböly</t>
  </si>
  <si>
    <t>Munkaszervezet működtetésére Sárpilis</t>
  </si>
  <si>
    <t>Munkaszervezet működtetésére Várdomb</t>
  </si>
  <si>
    <t>Szociális étkeztetésre igényelt állami támogatás átadása</t>
  </si>
  <si>
    <t>Szociális étkeztetésre támogatás átadása Bátaszék</t>
  </si>
  <si>
    <t>IK-re igényelt állami támogatás átadása</t>
  </si>
  <si>
    <t>IK hozzájárulás Bátaszék</t>
  </si>
  <si>
    <t>Gyermekjóléti és családsegitére igényelt állami támogatás átadása</t>
  </si>
  <si>
    <t>Családsegítés Bátaszék</t>
  </si>
  <si>
    <t>Családsegítés Alsónyék</t>
  </si>
  <si>
    <t>Családsegítés Alsónána</t>
  </si>
  <si>
    <t>Családsegítés Sárpilis</t>
  </si>
  <si>
    <t>Védőnők  Bátaszék</t>
  </si>
  <si>
    <t>Védőnők  Alsónyék</t>
  </si>
  <si>
    <t>Védőnők Pörböly</t>
  </si>
  <si>
    <t>JHSNY feladat támogatása Bátaszék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</si>
  <si>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</si>
  <si>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</si>
  <si>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</si>
  <si>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</si>
  <si>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6.2.</t>
  </si>
  <si>
    <t>Támogatásértékű felhalmozási bevételek (6.2.1+…+6.2.4)</t>
  </si>
  <si>
    <t>6.2.1</t>
  </si>
  <si>
    <t>OEP-től átvett pénzeszköz</t>
  </si>
  <si>
    <t>6.2.2.</t>
  </si>
  <si>
    <t>EU támogatás</t>
  </si>
  <si>
    <t>6.2.3</t>
  </si>
  <si>
    <t>6.2.4</t>
  </si>
  <si>
    <t>Önkormányzatoktól társulástól átvett pénzeszköz</t>
  </si>
  <si>
    <t>Szociális étkeztetésre támogatás átadása</t>
  </si>
  <si>
    <t>6.2.5</t>
  </si>
  <si>
    <t>Egyéb kvi szervtől átvett támogatás(5.7.4.1+..+5.7.4.6.)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</si>
  <si>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</si>
  <si>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</si>
  <si>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</si>
  <si>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</si>
  <si>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(6.1+ 6.2+ 6.3 + 6.4)</t>
  </si>
  <si>
    <t>2023. évi I. módosítás utáni előirányzat</t>
  </si>
  <si>
    <t>IK-re kapott kiegészítő állami támogatás átadása</t>
  </si>
  <si>
    <t>Szociális étkeztetésre kapott kiegészítő állami támogatás átadása</t>
  </si>
  <si>
    <t>HSNY-re kapott kiegészítő állami támogatás átadása</t>
  </si>
  <si>
    <t>Gyermekjóléti és családsegitére kapott kiegészítő állami támogatás átadása</t>
  </si>
  <si>
    <t>Jogcím száma</t>
  </si>
  <si>
    <t xml:space="preserve">Jogcím megnevezése  </t>
  </si>
  <si>
    <t>Mennyiségi egység</t>
  </si>
  <si>
    <t>Fajlagos összeg</t>
  </si>
  <si>
    <t>Mutató</t>
  </si>
  <si>
    <t>Forint</t>
  </si>
  <si>
    <t>1.3.2.1.</t>
  </si>
  <si>
    <t>Család- és gyermekjóléti szolgálat összesen:</t>
  </si>
  <si>
    <t>számított létszám</t>
  </si>
  <si>
    <t>1.3.2.3.1.</t>
  </si>
  <si>
    <t>Szociális étkeztetés - önálló feladatellátás</t>
  </si>
  <si>
    <t>fő</t>
  </si>
  <si>
    <t>1.3.2.4.3.</t>
  </si>
  <si>
    <t>Személyi gondozás - társulás által történő feladatellátás</t>
  </si>
  <si>
    <t>1.3.2.6.2.</t>
  </si>
  <si>
    <t>Időskorúak nappali intézményi ellátása - társulás által történő feladatellátás</t>
  </si>
  <si>
    <t>1.3.2.3-1.3.2.15</t>
  </si>
  <si>
    <t>Szociális feladatellátás összesen:</t>
  </si>
  <si>
    <t xml:space="preserve">2023. évi I. módosítás </t>
  </si>
  <si>
    <t>2023. évi módosított előirányzat</t>
  </si>
  <si>
    <t>Ft-ban</t>
  </si>
  <si>
    <t>JHSNY szolgáltatás (Gondozási Központ)</t>
  </si>
  <si>
    <t>4. számú tájékoztató melléklet az 1/2023. (II. 10.) Társulási határozathoz</t>
  </si>
  <si>
    <t>7. sz. tájékoztató melléklet az 1/2023. (II. 10.) Társulási határozathoz</t>
  </si>
  <si>
    <t>2. sz. melléklet a ../2023. (II. 10.) Társulási határozathoz</t>
  </si>
  <si>
    <t>1. számú melléklet a ../2023. (I...) Társulási határozathoz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</si>
</sst>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[$-40E]yyyy\.\ mmmm\ d\.\,\ dddd"/>
    <numFmt numFmtId="175" formatCode="m\.\ d\.;@"/>
    <numFmt numFmtId="176" formatCode="0.0%"/>
  </numFmts>
  <fonts count="5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vertical="center" wrapText="1"/>
      <protection/>
    </xf>
    <xf numFmtId="49" fontId="8" fillId="34" borderId="10" xfId="60" applyNumberFormat="1" applyFont="1" applyFill="1" applyBorder="1" applyAlignment="1" applyProtection="1">
      <alignment horizontal="left" vertical="center" wrapText="1" indent="1"/>
      <protection/>
    </xf>
    <xf numFmtId="0" fontId="8" fillId="34" borderId="10" xfId="60" applyFont="1" applyFill="1" applyBorder="1" applyAlignment="1" applyProtection="1">
      <alignment horizontal="left" vertical="center" wrapText="1" indent="1"/>
      <protection/>
    </xf>
    <xf numFmtId="164" fontId="8" fillId="34" borderId="10" xfId="60" applyNumberFormat="1" applyFont="1" applyFill="1" applyBorder="1" applyAlignment="1" applyProtection="1">
      <alignment horizontal="right" vertical="center" wrapText="1"/>
      <protection/>
    </xf>
    <xf numFmtId="164" fontId="12" fillId="34" borderId="0" xfId="0" applyNumberFormat="1" applyFont="1" applyFill="1" applyAlignment="1">
      <alignment vertical="center" wrapText="1"/>
    </xf>
    <xf numFmtId="49" fontId="8" fillId="34" borderId="10" xfId="60" applyNumberFormat="1" applyFont="1" applyFill="1" applyBorder="1" applyAlignment="1" applyProtection="1">
      <alignment horizontal="left" vertical="center" wrapText="1" indent="1"/>
      <protection/>
    </xf>
    <xf numFmtId="164" fontId="8" fillId="34" borderId="10" xfId="60" applyNumberFormat="1" applyFont="1" applyFill="1" applyBorder="1" applyAlignment="1" applyProtection="1">
      <alignment horizontal="right" vertical="center" wrapText="1"/>
      <protection locked="0"/>
    </xf>
    <xf numFmtId="164" fontId="13" fillId="34" borderId="0" xfId="0" applyNumberFormat="1" applyFont="1" applyFill="1" applyAlignment="1">
      <alignment vertical="center" wrapText="1"/>
    </xf>
    <xf numFmtId="49" fontId="9" fillId="34" borderId="10" xfId="60" applyNumberFormat="1" applyFont="1" applyFill="1" applyBorder="1" applyAlignment="1" applyProtection="1">
      <alignment horizontal="left" vertical="center" wrapText="1" indent="1"/>
      <protection/>
    </xf>
    <xf numFmtId="0" fontId="9" fillId="34" borderId="10" xfId="60" applyFont="1" applyFill="1" applyBorder="1" applyAlignment="1" applyProtection="1">
      <alignment horizontal="left" vertical="center" wrapText="1" indent="1"/>
      <protection/>
    </xf>
    <xf numFmtId="164" fontId="9" fillId="34" borderId="10" xfId="60" applyNumberFormat="1" applyFont="1" applyFill="1" applyBorder="1" applyAlignment="1" applyProtection="1">
      <alignment horizontal="right" vertical="center" wrapText="1"/>
      <protection locked="0"/>
    </xf>
    <xf numFmtId="164" fontId="0" fillId="34" borderId="0" xfId="0" applyNumberFormat="1" applyFill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 indent="1"/>
    </xf>
    <xf numFmtId="0" fontId="14" fillId="34" borderId="10" xfId="0" applyFont="1" applyFill="1" applyBorder="1" applyAlignment="1">
      <alignment horizontal="left" vertical="center" wrapText="1" indent="1"/>
    </xf>
    <xf numFmtId="164" fontId="15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9" fillId="34" borderId="10" xfId="60" applyFont="1" applyFill="1" applyBorder="1" applyAlignment="1" applyProtection="1">
      <alignment horizontal="left" vertical="center" wrapText="1" indent="1"/>
      <protection/>
    </xf>
    <xf numFmtId="49" fontId="15" fillId="34" borderId="10" xfId="60" applyNumberFormat="1" applyFont="1" applyFill="1" applyBorder="1" applyAlignment="1" applyProtection="1">
      <alignment horizontal="left" vertical="center" wrapText="1" indent="1"/>
      <protection/>
    </xf>
    <xf numFmtId="164" fontId="9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10" fillId="34" borderId="10" xfId="60" applyFont="1" applyFill="1" applyBorder="1" applyAlignment="1" applyProtection="1">
      <alignment horizontal="left" vertical="center" wrapText="1" indent="1"/>
      <protection/>
    </xf>
    <xf numFmtId="164" fontId="7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10" fillId="34" borderId="10" xfId="60" applyFont="1" applyFill="1" applyBorder="1" applyAlignment="1" applyProtection="1">
      <alignment horizontal="left" vertical="center" wrapText="1" indent="1"/>
      <protection/>
    </xf>
    <xf numFmtId="164" fontId="7" fillId="34" borderId="10" xfId="0" applyNumberFormat="1" applyFont="1" applyFill="1" applyBorder="1" applyAlignment="1" applyProtection="1">
      <alignment vertical="center" wrapText="1"/>
      <protection locked="0"/>
    </xf>
    <xf numFmtId="0" fontId="8" fillId="33" borderId="10" xfId="60" applyFont="1" applyFill="1" applyBorder="1" applyAlignment="1" applyProtection="1">
      <alignment horizontal="left" vertical="center" wrapText="1" indent="1"/>
      <protection/>
    </xf>
    <xf numFmtId="164" fontId="3" fillId="33" borderId="10" xfId="0" applyNumberFormat="1" applyFont="1" applyFill="1" applyBorder="1" applyAlignment="1" applyProtection="1">
      <alignment vertical="center" wrapText="1"/>
      <protection locked="0"/>
    </xf>
    <xf numFmtId="164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60" applyFont="1" applyFill="1" applyBorder="1" applyAlignment="1" applyProtection="1">
      <alignment horizontal="left" vertical="center" wrapText="1" indent="1"/>
      <protection/>
    </xf>
    <xf numFmtId="164" fontId="8" fillId="35" borderId="10" xfId="60" applyNumberFormat="1" applyFont="1" applyFill="1" applyBorder="1" applyAlignment="1" applyProtection="1">
      <alignment horizontal="right" vertical="center" wrapText="1"/>
      <protection locked="0"/>
    </xf>
    <xf numFmtId="164" fontId="1" fillId="34" borderId="10" xfId="0" applyNumberFormat="1" applyFont="1" applyFill="1" applyBorder="1" applyAlignment="1">
      <alignment vertical="center" wrapText="1"/>
    </xf>
    <xf numFmtId="0" fontId="8" fillId="10" borderId="10" xfId="60" applyFont="1" applyFill="1" applyBorder="1" applyAlignment="1" applyProtection="1">
      <alignment horizontal="left" vertical="center" wrapText="1" indent="1"/>
      <protection/>
    </xf>
    <xf numFmtId="164" fontId="8" fillId="10" borderId="10" xfId="6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60" applyNumberFormat="1" applyFont="1" applyFill="1" applyBorder="1" applyAlignment="1" applyProtection="1">
      <alignment horizontal="right" vertical="center" wrapText="1"/>
      <protection locked="0"/>
    </xf>
    <xf numFmtId="164" fontId="1" fillId="34" borderId="0" xfId="0" applyNumberFormat="1" applyFont="1" applyFill="1" applyAlignment="1">
      <alignment vertical="center" wrapText="1"/>
    </xf>
    <xf numFmtId="0" fontId="8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3" fontId="0" fillId="36" borderId="14" xfId="0" applyNumberForma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0" fillId="37" borderId="15" xfId="0" applyNumberFormat="1" applyFill="1" applyBorder="1" applyAlignment="1">
      <alignment/>
    </xf>
    <xf numFmtId="0" fontId="0" fillId="36" borderId="16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17" xfId="0" applyNumberFormat="1" applyFill="1" applyBorder="1" applyAlignment="1">
      <alignment wrapText="1"/>
    </xf>
    <xf numFmtId="3" fontId="0" fillId="37" borderId="17" xfId="0" applyNumberFormat="1" applyFill="1" applyBorder="1" applyAlignment="1">
      <alignment wrapText="1"/>
    </xf>
    <xf numFmtId="3" fontId="0" fillId="37" borderId="18" xfId="0" applyNumberFormat="1" applyFill="1" applyBorder="1" applyAlignment="1">
      <alignment/>
    </xf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 wrapText="1"/>
    </xf>
    <xf numFmtId="3" fontId="0" fillId="4" borderId="20" xfId="0" applyNumberFormat="1" applyFill="1" applyBorder="1" applyAlignment="1">
      <alignment wrapText="1"/>
    </xf>
    <xf numFmtId="0" fontId="0" fillId="4" borderId="21" xfId="0" applyFill="1" applyBorder="1" applyAlignment="1">
      <alignment wrapText="1"/>
    </xf>
    <xf numFmtId="3" fontId="9" fillId="34" borderId="10" xfId="60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K17" sqref="K17"/>
    </sheetView>
  </sheetViews>
  <sheetFormatPr defaultColWidth="9.00390625" defaultRowHeight="12.75"/>
  <cols>
    <col min="2" max="2" width="49.375" style="0" customWidth="1"/>
    <col min="3" max="3" width="17.125" style="0" customWidth="1"/>
    <col min="4" max="4" width="12.50390625" style="0" customWidth="1"/>
    <col min="5" max="5" width="12.125" style="0" customWidth="1"/>
    <col min="6" max="6" width="14.375" style="0" customWidth="1"/>
  </cols>
  <sheetData>
    <row r="1" spans="2:4" ht="12.75">
      <c r="B1" s="68" t="s">
        <v>120</v>
      </c>
      <c r="C1" s="68"/>
      <c r="D1" s="68"/>
    </row>
    <row r="2" spans="1:6" ht="25.5" customHeight="1">
      <c r="A2" s="1"/>
      <c r="B2" s="69" t="s">
        <v>117</v>
      </c>
      <c r="C2" s="69"/>
      <c r="D2" s="69"/>
      <c r="E2" s="4"/>
      <c r="F2" s="4"/>
    </row>
    <row r="3" spans="1:6" ht="13.5">
      <c r="A3" s="1"/>
      <c r="B3" s="2"/>
      <c r="C3" s="3"/>
      <c r="D3" s="3" t="s">
        <v>2</v>
      </c>
      <c r="E3" s="4"/>
      <c r="F3" s="4"/>
    </row>
    <row r="4" spans="1:6" ht="51">
      <c r="A4" s="5"/>
      <c r="B4" s="6" t="s">
        <v>3</v>
      </c>
      <c r="C4" s="7" t="s">
        <v>4</v>
      </c>
      <c r="D4" s="7" t="s">
        <v>90</v>
      </c>
      <c r="E4" s="8"/>
      <c r="F4" s="8"/>
    </row>
    <row r="5" spans="1:6" ht="12.75">
      <c r="A5" s="9">
        <v>1</v>
      </c>
      <c r="B5" s="10">
        <v>2</v>
      </c>
      <c r="C5" s="9">
        <v>4</v>
      </c>
      <c r="D5" s="9"/>
      <c r="E5" s="11"/>
      <c r="F5" s="11"/>
    </row>
    <row r="6" spans="1:6" ht="32.25" customHeight="1">
      <c r="A6" s="12" t="s">
        <v>5</v>
      </c>
      <c r="B6" s="13" t="s">
        <v>6</v>
      </c>
      <c r="C6" s="14">
        <f>C7+C11+C13+C15+C16</f>
        <v>241939650</v>
      </c>
      <c r="D6" s="14">
        <f>D7+D11+D13+D15+D16</f>
        <v>241939650</v>
      </c>
      <c r="E6" s="15"/>
      <c r="F6" s="15"/>
    </row>
    <row r="7" spans="1:6" ht="26.25" customHeight="1">
      <c r="A7" s="16" t="s">
        <v>7</v>
      </c>
      <c r="B7" s="13" t="s">
        <v>8</v>
      </c>
      <c r="C7" s="17">
        <f>C8+C9+C10</f>
        <v>41262800</v>
      </c>
      <c r="D7" s="17">
        <f>D8+D9+D10</f>
        <v>41262800</v>
      </c>
      <c r="E7" s="18"/>
      <c r="F7" s="18"/>
    </row>
    <row r="8" spans="1:6" ht="12.75">
      <c r="A8" s="19" t="s">
        <v>9</v>
      </c>
      <c r="B8" s="20" t="s">
        <v>10</v>
      </c>
      <c r="C8" s="21">
        <v>16203000</v>
      </c>
      <c r="D8" s="21">
        <v>16203000</v>
      </c>
      <c r="E8" s="22"/>
      <c r="F8" s="22"/>
    </row>
    <row r="9" spans="1:6" ht="12.75">
      <c r="A9" s="19" t="s">
        <v>11</v>
      </c>
      <c r="B9" s="20" t="s">
        <v>12</v>
      </c>
      <c r="C9" s="21">
        <v>23108400</v>
      </c>
      <c r="D9" s="21">
        <v>23108400</v>
      </c>
      <c r="E9" s="22"/>
      <c r="F9" s="22"/>
    </row>
    <row r="10" spans="1:6" ht="12.75">
      <c r="A10" s="19" t="s">
        <v>13</v>
      </c>
      <c r="B10" s="20" t="s">
        <v>116</v>
      </c>
      <c r="C10" s="21">
        <v>1951400</v>
      </c>
      <c r="D10" s="21">
        <v>1951400</v>
      </c>
      <c r="E10" s="22"/>
      <c r="F10" s="22"/>
    </row>
    <row r="11" spans="1:6" ht="12.75">
      <c r="A11" s="16" t="s">
        <v>14</v>
      </c>
      <c r="B11" s="13" t="s">
        <v>15</v>
      </c>
      <c r="C11" s="17"/>
      <c r="D11" s="17"/>
      <c r="E11" s="22"/>
      <c r="F11" s="22"/>
    </row>
    <row r="12" spans="1:6" ht="12.75">
      <c r="A12" s="19"/>
      <c r="B12" s="23"/>
      <c r="C12" s="21"/>
      <c r="D12" s="21"/>
      <c r="E12" s="22"/>
      <c r="F12" s="22"/>
    </row>
    <row r="13" spans="1:6" ht="21">
      <c r="A13" s="16" t="s">
        <v>16</v>
      </c>
      <c r="B13" s="13" t="s">
        <v>17</v>
      </c>
      <c r="C13" s="17"/>
      <c r="D13" s="17"/>
      <c r="E13" s="18"/>
      <c r="F13" s="18"/>
    </row>
    <row r="14" spans="1:6" ht="12.75">
      <c r="A14" s="19"/>
      <c r="B14" s="20"/>
      <c r="C14" s="21"/>
      <c r="D14" s="21"/>
      <c r="E14" s="22"/>
      <c r="F14" s="22"/>
    </row>
    <row r="15" spans="1:6" ht="12.75">
      <c r="A15" s="16" t="s">
        <v>14</v>
      </c>
      <c r="B15" s="13" t="s">
        <v>18</v>
      </c>
      <c r="C15" s="17">
        <f>C17+C19+C61+C63</f>
        <v>200676850</v>
      </c>
      <c r="D15" s="17">
        <f>D17+D19+D61+D63</f>
        <v>200676850</v>
      </c>
      <c r="E15" s="22"/>
      <c r="F15" s="22"/>
    </row>
    <row r="16" spans="1:6" ht="12.75">
      <c r="A16" s="19"/>
      <c r="B16" s="20" t="s">
        <v>19</v>
      </c>
      <c r="C16" s="21"/>
      <c r="D16" s="21"/>
      <c r="E16" s="22"/>
      <c r="F16" s="22"/>
    </row>
    <row r="17" spans="1:6" ht="12.75">
      <c r="A17" s="16" t="s">
        <v>20</v>
      </c>
      <c r="B17" s="24" t="s">
        <v>21</v>
      </c>
      <c r="C17" s="35">
        <f>SUM(C16)</f>
        <v>0</v>
      </c>
      <c r="D17" s="35"/>
      <c r="E17" s="18"/>
      <c r="F17" s="18"/>
    </row>
    <row r="18" spans="1:6" ht="12.75">
      <c r="A18" s="19"/>
      <c r="B18" s="26"/>
      <c r="C18" s="21"/>
      <c r="D18" s="21"/>
      <c r="E18" s="22"/>
      <c r="F18" s="42"/>
    </row>
    <row r="19" spans="1:6" ht="12.75">
      <c r="A19" s="16" t="s">
        <v>22</v>
      </c>
      <c r="B19" s="24" t="s">
        <v>23</v>
      </c>
      <c r="C19" s="35">
        <f>SUM(C20:C60)</f>
        <v>200676850</v>
      </c>
      <c r="D19" s="35">
        <f>SUM(D20:D60)</f>
        <v>200676850</v>
      </c>
      <c r="E19" s="18"/>
      <c r="F19" s="18">
        <f>F20+F21+F22+F23+F24+F25+F26+F27+F28</f>
        <v>200892750</v>
      </c>
    </row>
    <row r="20" spans="1:6" ht="12.75">
      <c r="A20" s="19"/>
      <c r="B20" s="20" t="s">
        <v>24</v>
      </c>
      <c r="C20" s="28">
        <v>3031967</v>
      </c>
      <c r="D20" s="17">
        <v>3031967</v>
      </c>
      <c r="E20" s="22" t="s">
        <v>25</v>
      </c>
      <c r="F20" s="22">
        <v>81070170</v>
      </c>
    </row>
    <row r="21" spans="1:6" ht="12.75">
      <c r="A21" s="19"/>
      <c r="B21" s="20" t="s">
        <v>26</v>
      </c>
      <c r="C21" s="28">
        <v>3089497</v>
      </c>
      <c r="D21" s="17">
        <v>3089497</v>
      </c>
      <c r="E21" s="22" t="s">
        <v>27</v>
      </c>
      <c r="F21" s="22">
        <v>85844233</v>
      </c>
    </row>
    <row r="22" spans="1:6" ht="12.75">
      <c r="A22" s="19"/>
      <c r="B22" s="20" t="s">
        <v>28</v>
      </c>
      <c r="C22" s="28">
        <v>6680385</v>
      </c>
      <c r="D22" s="17">
        <v>6680385</v>
      </c>
      <c r="E22" s="22" t="s">
        <v>29</v>
      </c>
      <c r="F22" s="22">
        <v>8095508</v>
      </c>
    </row>
    <row r="23" spans="1:6" ht="12.75">
      <c r="A23" s="19"/>
      <c r="B23" s="20" t="s">
        <v>30</v>
      </c>
      <c r="C23" s="28">
        <v>26918821</v>
      </c>
      <c r="D23" s="17">
        <v>26918821</v>
      </c>
      <c r="E23" s="22" t="s">
        <v>31</v>
      </c>
      <c r="F23" s="22">
        <v>5781944</v>
      </c>
    </row>
    <row r="24" spans="1:6" ht="12.75">
      <c r="A24" s="19"/>
      <c r="B24" s="20" t="s">
        <v>32</v>
      </c>
      <c r="C24" s="28">
        <v>3190515</v>
      </c>
      <c r="D24" s="17">
        <v>3190515</v>
      </c>
      <c r="E24" s="22" t="s">
        <v>33</v>
      </c>
      <c r="F24" s="22">
        <v>5281030</v>
      </c>
    </row>
    <row r="25" spans="1:6" ht="12.75">
      <c r="A25" s="19"/>
      <c r="B25" s="20" t="s">
        <v>34</v>
      </c>
      <c r="C25" s="28">
        <v>2401235</v>
      </c>
      <c r="D25" s="17">
        <v>2401235</v>
      </c>
      <c r="E25" s="22" t="s">
        <v>35</v>
      </c>
      <c r="F25" s="22">
        <v>3317338</v>
      </c>
    </row>
    <row r="26" spans="1:6" ht="12.75">
      <c r="A26" s="19"/>
      <c r="B26" s="20" t="s">
        <v>36</v>
      </c>
      <c r="C26" s="28">
        <v>5038764</v>
      </c>
      <c r="D26" s="17">
        <v>5038764</v>
      </c>
      <c r="E26" s="22" t="s">
        <v>37</v>
      </c>
      <c r="F26" s="22">
        <v>2791430</v>
      </c>
    </row>
    <row r="27" spans="1:6" ht="12.75">
      <c r="A27" s="19"/>
      <c r="B27" s="20" t="s">
        <v>38</v>
      </c>
      <c r="C27" s="28">
        <v>492463</v>
      </c>
      <c r="D27" s="17">
        <v>0</v>
      </c>
      <c r="E27" s="22" t="s">
        <v>39</v>
      </c>
      <c r="F27" s="22">
        <v>2003760</v>
      </c>
    </row>
    <row r="28" spans="1:6" ht="12.75">
      <c r="A28" s="19"/>
      <c r="B28" s="20" t="s">
        <v>40</v>
      </c>
      <c r="C28" s="28">
        <v>606486</v>
      </c>
      <c r="D28" s="17">
        <v>0</v>
      </c>
      <c r="E28" s="22" t="s">
        <v>41</v>
      </c>
      <c r="F28" s="22">
        <v>6707337</v>
      </c>
    </row>
    <row r="29" spans="1:6" ht="12.75">
      <c r="A29" s="19"/>
      <c r="B29" s="20" t="s">
        <v>42</v>
      </c>
      <c r="C29" s="28">
        <v>1494714</v>
      </c>
      <c r="D29" s="17">
        <v>622307</v>
      </c>
      <c r="E29" s="22"/>
      <c r="F29" s="22"/>
    </row>
    <row r="30" spans="1:6" ht="12.75">
      <c r="A30" s="19"/>
      <c r="B30" s="20" t="s">
        <v>43</v>
      </c>
      <c r="C30" s="28">
        <v>8235093</v>
      </c>
      <c r="D30" s="17">
        <v>4900288</v>
      </c>
      <c r="E30" s="22"/>
      <c r="F30" s="22"/>
    </row>
    <row r="31" spans="1:6" ht="12.75">
      <c r="A31" s="19"/>
      <c r="B31" s="20" t="s">
        <v>44</v>
      </c>
      <c r="C31" s="28">
        <v>396441</v>
      </c>
      <c r="D31" s="17">
        <v>61122</v>
      </c>
      <c r="E31" s="22"/>
      <c r="F31" s="22"/>
    </row>
    <row r="32" spans="1:6" ht="12.75">
      <c r="A32" s="19"/>
      <c r="B32" s="20" t="s">
        <v>45</v>
      </c>
      <c r="C32" s="66">
        <v>390422</v>
      </c>
      <c r="D32" s="41">
        <v>0</v>
      </c>
      <c r="E32" s="22"/>
      <c r="F32" s="22"/>
    </row>
    <row r="33" spans="1:6" ht="12.75">
      <c r="A33" s="19"/>
      <c r="B33" s="20" t="s">
        <v>46</v>
      </c>
      <c r="C33" s="28">
        <v>2046002</v>
      </c>
      <c r="D33" s="17">
        <v>1256225</v>
      </c>
      <c r="E33" s="22"/>
      <c r="F33" s="22"/>
    </row>
    <row r="34" spans="1:6" ht="12.75">
      <c r="A34" s="16"/>
      <c r="B34" s="36" t="s">
        <v>47</v>
      </c>
      <c r="C34" s="37">
        <v>42747680</v>
      </c>
      <c r="D34" s="37">
        <v>42747680</v>
      </c>
      <c r="E34" s="22"/>
      <c r="F34" s="22"/>
    </row>
    <row r="35" spans="1:6" ht="21">
      <c r="A35" s="16"/>
      <c r="B35" s="36" t="s">
        <v>93</v>
      </c>
      <c r="C35" s="37"/>
      <c r="D35" s="37">
        <v>6821680</v>
      </c>
      <c r="E35" s="22"/>
      <c r="F35" s="22"/>
    </row>
    <row r="36" spans="1:6" ht="12.75">
      <c r="A36" s="19"/>
      <c r="B36" s="20" t="s">
        <v>48</v>
      </c>
      <c r="C36" s="67">
        <v>204441</v>
      </c>
      <c r="D36" s="38">
        <v>204441</v>
      </c>
      <c r="E36" s="22"/>
      <c r="F36" s="22"/>
    </row>
    <row r="37" spans="1:6" ht="12.75">
      <c r="A37" s="19"/>
      <c r="B37" s="20" t="s">
        <v>49</v>
      </c>
      <c r="C37" s="67">
        <v>381162</v>
      </c>
      <c r="D37" s="38">
        <v>381162</v>
      </c>
      <c r="E37" s="22"/>
      <c r="F37" s="22"/>
    </row>
    <row r="38" spans="1:6" ht="12.75">
      <c r="A38" s="19"/>
      <c r="B38" s="20" t="s">
        <v>50</v>
      </c>
      <c r="C38" s="67">
        <v>792816</v>
      </c>
      <c r="D38" s="38">
        <v>792816</v>
      </c>
      <c r="E38" s="22"/>
      <c r="F38" s="22"/>
    </row>
    <row r="39" spans="1:6" ht="12.75">
      <c r="A39" s="19"/>
      <c r="B39" s="20" t="s">
        <v>51</v>
      </c>
      <c r="C39" s="67">
        <v>4623146</v>
      </c>
      <c r="D39" s="38">
        <v>4623146</v>
      </c>
      <c r="E39" s="22"/>
      <c r="F39" s="22"/>
    </row>
    <row r="40" spans="1:6" ht="12.75">
      <c r="A40" s="19"/>
      <c r="B40" s="20" t="s">
        <v>52</v>
      </c>
      <c r="C40" s="67">
        <v>126823</v>
      </c>
      <c r="D40" s="38">
        <v>126823</v>
      </c>
      <c r="E40" s="22"/>
      <c r="F40" s="22"/>
    </row>
    <row r="41" spans="1:6" ht="12.75">
      <c r="A41" s="19"/>
      <c r="B41" s="20" t="s">
        <v>53</v>
      </c>
      <c r="C41" s="67">
        <v>208599</v>
      </c>
      <c r="D41" s="38">
        <v>208599</v>
      </c>
      <c r="E41" s="22"/>
      <c r="F41" s="22"/>
    </row>
    <row r="42" spans="1:6" ht="12.75">
      <c r="A42" s="19"/>
      <c r="B42" s="20" t="s">
        <v>54</v>
      </c>
      <c r="C42" s="67">
        <v>180879</v>
      </c>
      <c r="D42" s="38">
        <v>180879</v>
      </c>
      <c r="E42" s="22"/>
      <c r="F42" s="22"/>
    </row>
    <row r="43" spans="1:6" ht="12.75">
      <c r="A43" s="19"/>
      <c r="B43" s="20" t="s">
        <v>55</v>
      </c>
      <c r="C43" s="67">
        <v>412348</v>
      </c>
      <c r="D43" s="38">
        <v>412348</v>
      </c>
      <c r="E43" s="22"/>
      <c r="F43" s="22"/>
    </row>
    <row r="44" spans="1:6" ht="24" customHeight="1">
      <c r="A44" s="16"/>
      <c r="B44" s="36" t="s">
        <v>56</v>
      </c>
      <c r="C44" s="37">
        <v>7011950</v>
      </c>
      <c r="D44" s="37">
        <v>7011950</v>
      </c>
      <c r="E44" s="22"/>
      <c r="F44" s="22"/>
    </row>
    <row r="45" spans="1:6" ht="21">
      <c r="A45" s="16"/>
      <c r="B45" s="36" t="s">
        <v>92</v>
      </c>
      <c r="C45" s="37"/>
      <c r="D45" s="37">
        <v>551000</v>
      </c>
      <c r="E45" s="22"/>
      <c r="F45" s="22"/>
    </row>
    <row r="46" spans="1:6" ht="12.75">
      <c r="A46" s="19"/>
      <c r="B46" s="20" t="s">
        <v>57</v>
      </c>
      <c r="C46" s="28">
        <v>22466950</v>
      </c>
      <c r="D46" s="17">
        <v>21915950</v>
      </c>
      <c r="E46" s="22"/>
      <c r="F46" s="22"/>
    </row>
    <row r="47" spans="1:6" ht="12.75">
      <c r="A47" s="16"/>
      <c r="B47" s="36" t="s">
        <v>58</v>
      </c>
      <c r="C47" s="37">
        <v>12294260</v>
      </c>
      <c r="D47" s="37">
        <v>12294260</v>
      </c>
      <c r="E47" s="22"/>
      <c r="F47" s="22"/>
    </row>
    <row r="48" spans="1:6" ht="12.75">
      <c r="A48" s="16"/>
      <c r="B48" s="36" t="s">
        <v>91</v>
      </c>
      <c r="C48" s="37"/>
      <c r="D48" s="37">
        <v>1566000</v>
      </c>
      <c r="E48" s="22"/>
      <c r="F48" s="22"/>
    </row>
    <row r="49" spans="1:6" ht="12.75">
      <c r="A49" s="19"/>
      <c r="B49" s="20" t="s">
        <v>59</v>
      </c>
      <c r="C49" s="28">
        <v>6127440</v>
      </c>
      <c r="D49" s="17">
        <v>4561440</v>
      </c>
      <c r="E49" s="22"/>
      <c r="F49" s="22"/>
    </row>
    <row r="50" spans="1:6" ht="21">
      <c r="A50" s="16"/>
      <c r="B50" s="36" t="s">
        <v>60</v>
      </c>
      <c r="C50" s="37">
        <v>8719198</v>
      </c>
      <c r="D50" s="37">
        <v>8719198</v>
      </c>
      <c r="E50" s="22"/>
      <c r="F50" s="22"/>
    </row>
    <row r="51" spans="1:6" ht="24" customHeight="1">
      <c r="A51" s="16"/>
      <c r="B51" s="36" t="s">
        <v>94</v>
      </c>
      <c r="C51" s="37"/>
      <c r="D51" s="37">
        <v>1358402</v>
      </c>
      <c r="E51" s="22"/>
      <c r="F51" s="22"/>
    </row>
    <row r="52" spans="1:6" ht="12.75">
      <c r="A52" s="19"/>
      <c r="B52" s="20" t="s">
        <v>61</v>
      </c>
      <c r="C52" s="28">
        <v>18003317</v>
      </c>
      <c r="D52" s="17">
        <v>16979258</v>
      </c>
      <c r="E52" s="22"/>
      <c r="F52" s="22"/>
    </row>
    <row r="53" spans="1:6" ht="12.75">
      <c r="A53" s="19"/>
      <c r="B53" s="20" t="s">
        <v>62</v>
      </c>
      <c r="C53" s="28">
        <v>2159467</v>
      </c>
      <c r="D53" s="17">
        <v>2084939</v>
      </c>
      <c r="E53" s="22"/>
      <c r="F53" s="22"/>
    </row>
    <row r="54" spans="1:6" ht="12.75">
      <c r="A54" s="19"/>
      <c r="B54" s="20" t="s">
        <v>63</v>
      </c>
      <c r="C54" s="28">
        <v>2202048</v>
      </c>
      <c r="D54" s="17">
        <v>2044622</v>
      </c>
      <c r="E54" s="22"/>
      <c r="F54" s="22"/>
    </row>
    <row r="55" spans="1:6" ht="12.75">
      <c r="A55" s="19"/>
      <c r="B55" s="20" t="s">
        <v>64</v>
      </c>
      <c r="C55" s="28">
        <v>1925271</v>
      </c>
      <c r="D55" s="17">
        <v>1822881</v>
      </c>
      <c r="E55" s="22"/>
      <c r="F55" s="22"/>
    </row>
    <row r="56" spans="1:6" ht="12.75">
      <c r="A56" s="19"/>
      <c r="B56" s="20" t="s">
        <v>65</v>
      </c>
      <c r="C56" s="28">
        <v>3260330</v>
      </c>
      <c r="D56" s="17">
        <v>3260330</v>
      </c>
      <c r="E56" s="22"/>
      <c r="F56" s="22"/>
    </row>
    <row r="57" spans="1:6" ht="12.75">
      <c r="A57" s="19"/>
      <c r="B57" s="20" t="s">
        <v>66</v>
      </c>
      <c r="C57" s="28">
        <v>226346</v>
      </c>
      <c r="D57" s="17">
        <v>226346</v>
      </c>
      <c r="E57" s="22"/>
      <c r="F57" s="22"/>
    </row>
    <row r="58" spans="1:6" ht="12.75">
      <c r="A58" s="19"/>
      <c r="B58" s="20" t="s">
        <v>67</v>
      </c>
      <c r="C58" s="28">
        <v>120474</v>
      </c>
      <c r="D58" s="17">
        <v>120474</v>
      </c>
      <c r="E58" s="22"/>
      <c r="F58" s="22"/>
    </row>
    <row r="59" spans="1:6" ht="12.75">
      <c r="A59" s="19"/>
      <c r="B59" s="20" t="s">
        <v>68</v>
      </c>
      <c r="C59" s="28">
        <v>2469100</v>
      </c>
      <c r="D59" s="17">
        <v>2469100</v>
      </c>
      <c r="E59" s="22"/>
      <c r="F59" s="22"/>
    </row>
    <row r="60" spans="1:6" ht="12.75">
      <c r="A60" s="19"/>
      <c r="B60" s="20"/>
      <c r="C60" s="21"/>
      <c r="D60" s="21"/>
      <c r="E60" s="22"/>
      <c r="F60" s="22"/>
    </row>
    <row r="61" spans="1:6" ht="12.75">
      <c r="A61" s="16" t="s">
        <v>69</v>
      </c>
      <c r="B61" s="24" t="s">
        <v>70</v>
      </c>
      <c r="C61" s="25">
        <f>SUM(C62:C62)</f>
        <v>0</v>
      </c>
      <c r="D61" s="25"/>
      <c r="E61" s="18"/>
      <c r="F61" s="18"/>
    </row>
    <row r="62" spans="1:6" ht="12.75">
      <c r="A62" s="27"/>
      <c r="B62" s="20"/>
      <c r="C62" s="28"/>
      <c r="D62" s="28"/>
      <c r="E62" s="18"/>
      <c r="F62" s="18"/>
    </row>
    <row r="63" spans="1:6" ht="12.75">
      <c r="A63" s="16" t="s">
        <v>71</v>
      </c>
      <c r="B63" s="24" t="s">
        <v>72</v>
      </c>
      <c r="C63" s="25"/>
      <c r="D63" s="25"/>
      <c r="E63" s="18"/>
      <c r="F63" s="18"/>
    </row>
    <row r="64" spans="1:6" ht="22.5">
      <c r="A64" s="16" t="s">
        <v>73</v>
      </c>
      <c r="B64" s="29" t="s">
        <v>74</v>
      </c>
      <c r="C64" s="17">
        <f>C65+C67+C69+C80+C71</f>
        <v>215900</v>
      </c>
      <c r="D64" s="17">
        <v>215900</v>
      </c>
      <c r="E64" s="22"/>
      <c r="F64" s="22"/>
    </row>
    <row r="65" spans="1:6" ht="12.75">
      <c r="A65" s="16" t="s">
        <v>75</v>
      </c>
      <c r="B65" s="13" t="s">
        <v>76</v>
      </c>
      <c r="C65" s="17"/>
      <c r="D65" s="17"/>
      <c r="E65" s="22"/>
      <c r="F65" s="22"/>
    </row>
    <row r="66" spans="1:6" ht="12.75">
      <c r="A66" s="19"/>
      <c r="B66" s="20"/>
      <c r="C66" s="21"/>
      <c r="D66" s="21"/>
      <c r="E66" s="22"/>
      <c r="F66" s="22"/>
    </row>
    <row r="67" spans="1:6" ht="12.75">
      <c r="A67" s="16" t="s">
        <v>77</v>
      </c>
      <c r="B67" s="13" t="s">
        <v>78</v>
      </c>
      <c r="C67" s="17">
        <f>SUM(C68:C68)</f>
        <v>0</v>
      </c>
      <c r="D67" s="17"/>
      <c r="E67" s="22"/>
      <c r="F67" s="22"/>
    </row>
    <row r="68" spans="1:6" ht="12.75">
      <c r="A68" s="16"/>
      <c r="B68" s="23"/>
      <c r="C68" s="28"/>
      <c r="D68" s="28"/>
      <c r="E68" s="22"/>
      <c r="F68" s="22"/>
    </row>
    <row r="69" spans="1:6" ht="21">
      <c r="A69" s="16" t="s">
        <v>79</v>
      </c>
      <c r="B69" s="13" t="s">
        <v>17</v>
      </c>
      <c r="C69" s="17">
        <f>C70</f>
        <v>0</v>
      </c>
      <c r="D69" s="17"/>
      <c r="E69" s="22"/>
      <c r="F69" s="22"/>
    </row>
    <row r="70" spans="1:6" ht="12.75">
      <c r="A70" s="19"/>
      <c r="B70" s="30"/>
      <c r="C70" s="28"/>
      <c r="D70" s="28"/>
      <c r="E70" s="22"/>
      <c r="F70" s="22"/>
    </row>
    <row r="71" spans="1:6" ht="12.75">
      <c r="A71" s="16" t="s">
        <v>80</v>
      </c>
      <c r="B71" s="39" t="s">
        <v>81</v>
      </c>
      <c r="C71" s="40">
        <f>C72+C73+C74+C75+C76+C77+C78</f>
        <v>215900</v>
      </c>
      <c r="D71" s="40">
        <v>215900</v>
      </c>
      <c r="E71" s="22"/>
      <c r="F71" s="22"/>
    </row>
    <row r="72" spans="1:6" ht="12.75">
      <c r="A72" s="16"/>
      <c r="B72" s="20" t="s">
        <v>68</v>
      </c>
      <c r="C72" s="17">
        <v>215900</v>
      </c>
      <c r="D72" s="17">
        <v>215900</v>
      </c>
      <c r="E72" s="22"/>
      <c r="F72" s="22"/>
    </row>
    <row r="73" spans="1:6" ht="12.75">
      <c r="A73" s="16"/>
      <c r="B73" s="20" t="s">
        <v>59</v>
      </c>
      <c r="C73" s="43">
        <v>0</v>
      </c>
      <c r="D73" s="43"/>
      <c r="E73" s="22"/>
      <c r="F73" s="22"/>
    </row>
    <row r="74" spans="1:6" ht="12.75">
      <c r="A74" s="16"/>
      <c r="B74" s="20" t="s">
        <v>61</v>
      </c>
      <c r="C74" s="43">
        <v>0</v>
      </c>
      <c r="D74" s="43"/>
      <c r="E74" s="22"/>
      <c r="F74" s="22"/>
    </row>
    <row r="75" spans="1:6" ht="12.75">
      <c r="A75" s="16"/>
      <c r="B75" s="20" t="s">
        <v>82</v>
      </c>
      <c r="C75" s="41">
        <v>0</v>
      </c>
      <c r="D75" s="41"/>
      <c r="E75" s="22"/>
      <c r="F75" s="22"/>
    </row>
    <row r="76" spans="1:6" ht="12.75">
      <c r="A76" s="19"/>
      <c r="B76" s="20" t="s">
        <v>65</v>
      </c>
      <c r="C76" s="43">
        <v>0</v>
      </c>
      <c r="D76" s="43"/>
      <c r="E76" s="22"/>
      <c r="F76" s="22"/>
    </row>
    <row r="77" spans="1:6" ht="12.75">
      <c r="A77" s="19"/>
      <c r="B77" s="20" t="s">
        <v>43</v>
      </c>
      <c r="C77" s="43">
        <v>0</v>
      </c>
      <c r="D77" s="43"/>
      <c r="E77" s="22"/>
      <c r="F77" s="22"/>
    </row>
    <row r="78" spans="1:6" ht="12.75">
      <c r="A78" s="19"/>
      <c r="B78" s="20" t="s">
        <v>30</v>
      </c>
      <c r="C78" s="43">
        <v>0</v>
      </c>
      <c r="D78" s="43"/>
      <c r="E78" s="22"/>
      <c r="F78" s="22"/>
    </row>
    <row r="79" spans="1:6" ht="12.75">
      <c r="A79" s="19"/>
      <c r="B79" s="20"/>
      <c r="C79" s="25"/>
      <c r="D79" s="25"/>
      <c r="E79" s="22"/>
      <c r="F79" s="22"/>
    </row>
    <row r="80" spans="1:6" ht="21">
      <c r="A80" s="16" t="s">
        <v>83</v>
      </c>
      <c r="B80" s="13" t="s">
        <v>84</v>
      </c>
      <c r="C80" s="17">
        <f>SUM(C81:C81)</f>
        <v>0</v>
      </c>
      <c r="D80" s="17"/>
      <c r="E80" s="22"/>
      <c r="F80" s="22"/>
    </row>
    <row r="81" spans="1:6" ht="12.75">
      <c r="A81" s="19"/>
      <c r="B81" s="20"/>
      <c r="C81" s="21"/>
      <c r="D81" s="21"/>
      <c r="E81" s="22"/>
      <c r="F81" s="22"/>
    </row>
    <row r="82" spans="1:6" ht="22.5">
      <c r="A82" s="12" t="s">
        <v>85</v>
      </c>
      <c r="B82" s="31" t="s">
        <v>86</v>
      </c>
      <c r="C82" s="14">
        <f>SUM(C83:C83)</f>
        <v>0</v>
      </c>
      <c r="D82" s="14"/>
      <c r="E82" s="22"/>
      <c r="F82" s="22"/>
    </row>
    <row r="83" spans="1:6" ht="12.75">
      <c r="A83" s="19"/>
      <c r="B83" s="20"/>
      <c r="C83" s="21"/>
      <c r="D83" s="21"/>
      <c r="E83" s="22"/>
      <c r="F83" s="22"/>
    </row>
    <row r="84" spans="1:6" ht="24" customHeight="1">
      <c r="A84" s="12" t="s">
        <v>87</v>
      </c>
      <c r="B84" s="31" t="s">
        <v>88</v>
      </c>
      <c r="C84" s="14">
        <f>SUM(C85:C85)</f>
        <v>0</v>
      </c>
      <c r="D84" s="14"/>
      <c r="E84" s="22"/>
      <c r="F84" s="22"/>
    </row>
    <row r="85" spans="1:6" ht="12.75">
      <c r="A85" s="19"/>
      <c r="B85" s="30"/>
      <c r="C85" s="32"/>
      <c r="D85" s="32"/>
      <c r="E85" s="22"/>
      <c r="F85" s="22"/>
    </row>
    <row r="86" spans="1:6" ht="23.25" customHeight="1">
      <c r="A86" s="33" t="s">
        <v>0</v>
      </c>
      <c r="B86" s="33" t="s">
        <v>89</v>
      </c>
      <c r="C86" s="34">
        <f>C6+C64+C82+C84</f>
        <v>242155550</v>
      </c>
      <c r="D86" s="34">
        <f>D6+D64+D82+D84</f>
        <v>242155550</v>
      </c>
      <c r="E86" s="22"/>
      <c r="F86" s="22"/>
    </row>
  </sheetData>
  <sheetProtection/>
  <mergeCells count="2">
    <mergeCell ref="B1:D1"/>
    <mergeCell ref="B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2" max="2" width="69.625" style="0" customWidth="1"/>
    <col min="3" max="3" width="11.875" style="0" customWidth="1"/>
    <col min="6" max="6" width="14.125" style="0" customWidth="1"/>
    <col min="7" max="8" width="11.875" style="0" customWidth="1"/>
    <col min="9" max="9" width="13.00390625" style="0" customWidth="1"/>
  </cols>
  <sheetData>
    <row r="1" spans="2:9" ht="12.75">
      <c r="B1" s="68" t="s">
        <v>119</v>
      </c>
      <c r="C1" s="68"/>
      <c r="D1" s="68"/>
      <c r="E1" s="68"/>
      <c r="F1" s="68"/>
      <c r="G1" s="68"/>
      <c r="H1" s="68"/>
      <c r="I1" s="68"/>
    </row>
    <row r="2" spans="2:9" ht="12.75">
      <c r="B2" s="68" t="s">
        <v>118</v>
      </c>
      <c r="C2" s="68"/>
      <c r="D2" s="68"/>
      <c r="E2" s="68"/>
      <c r="F2" s="68"/>
      <c r="G2" s="68"/>
      <c r="H2" s="68"/>
      <c r="I2" s="68"/>
    </row>
    <row r="3" spans="4:9" ht="13.5" thickBot="1">
      <c r="D3" s="70"/>
      <c r="E3" s="70"/>
      <c r="F3" s="70"/>
      <c r="G3" s="48"/>
      <c r="H3" s="46"/>
      <c r="I3" s="46" t="s">
        <v>115</v>
      </c>
    </row>
    <row r="4" spans="1:9" ht="39" thickBot="1">
      <c r="A4" s="62" t="s">
        <v>95</v>
      </c>
      <c r="B4" s="63" t="s">
        <v>96</v>
      </c>
      <c r="C4" s="63" t="s">
        <v>97</v>
      </c>
      <c r="D4" s="63" t="s">
        <v>98</v>
      </c>
      <c r="E4" s="63" t="s">
        <v>99</v>
      </c>
      <c r="F4" s="64" t="s">
        <v>100</v>
      </c>
      <c r="G4" s="64" t="s">
        <v>1</v>
      </c>
      <c r="H4" s="63" t="s">
        <v>113</v>
      </c>
      <c r="I4" s="65" t="s">
        <v>114</v>
      </c>
    </row>
    <row r="5" spans="1:9" ht="25.5">
      <c r="A5" s="57" t="s">
        <v>101</v>
      </c>
      <c r="B5" s="58" t="s">
        <v>102</v>
      </c>
      <c r="C5" s="58" t="s">
        <v>103</v>
      </c>
      <c r="D5" s="59">
        <v>5128940</v>
      </c>
      <c r="E5" s="59"/>
      <c r="F5" s="59">
        <v>8719198</v>
      </c>
      <c r="G5" s="59">
        <v>8719198</v>
      </c>
      <c r="H5" s="60">
        <v>1358402</v>
      </c>
      <c r="I5" s="61">
        <f>G5+H5</f>
        <v>10077600</v>
      </c>
    </row>
    <row r="6" spans="1:9" ht="12.75">
      <c r="A6" s="49" t="s">
        <v>104</v>
      </c>
      <c r="B6" s="44" t="s">
        <v>105</v>
      </c>
      <c r="C6" s="44" t="s">
        <v>106</v>
      </c>
      <c r="D6" s="45">
        <v>73810</v>
      </c>
      <c r="E6" s="45">
        <v>95</v>
      </c>
      <c r="F6" s="45">
        <v>7011950</v>
      </c>
      <c r="G6" s="45">
        <v>7011950</v>
      </c>
      <c r="H6" s="47">
        <v>551000</v>
      </c>
      <c r="I6" s="50">
        <f>G6+H6</f>
        <v>7562950</v>
      </c>
    </row>
    <row r="7" spans="1:9" ht="12.75">
      <c r="A7" s="49" t="s">
        <v>107</v>
      </c>
      <c r="B7" s="44" t="s">
        <v>108</v>
      </c>
      <c r="C7" s="44" t="s">
        <v>106</v>
      </c>
      <c r="D7" s="45">
        <v>602080</v>
      </c>
      <c r="E7" s="45">
        <v>71</v>
      </c>
      <c r="F7" s="45">
        <v>42747680</v>
      </c>
      <c r="G7" s="45">
        <v>42747680</v>
      </c>
      <c r="H7" s="47">
        <v>6821680</v>
      </c>
      <c r="I7" s="50">
        <f>G7+H7</f>
        <v>49569360</v>
      </c>
    </row>
    <row r="8" spans="1:9" ht="12.75">
      <c r="A8" s="49" t="s">
        <v>109</v>
      </c>
      <c r="B8" s="44" t="s">
        <v>110</v>
      </c>
      <c r="C8" s="44" t="s">
        <v>106</v>
      </c>
      <c r="D8" s="45">
        <v>423940</v>
      </c>
      <c r="E8" s="45">
        <v>29</v>
      </c>
      <c r="F8" s="45">
        <v>12294260</v>
      </c>
      <c r="G8" s="45">
        <v>12294260</v>
      </c>
      <c r="H8" s="47">
        <v>1566000</v>
      </c>
      <c r="I8" s="50">
        <f>G8+H8</f>
        <v>13860260</v>
      </c>
    </row>
    <row r="9" spans="1:9" ht="13.5" thickBot="1">
      <c r="A9" s="51" t="s">
        <v>111</v>
      </c>
      <c r="B9" s="52" t="s">
        <v>112</v>
      </c>
      <c r="C9" s="53"/>
      <c r="D9" s="54"/>
      <c r="E9" s="54"/>
      <c r="F9" s="55">
        <f>SUM(F5:F8)</f>
        <v>70773088</v>
      </c>
      <c r="G9" s="55">
        <f>SUM(G5:G8)</f>
        <v>70773088</v>
      </c>
      <c r="H9" s="55">
        <f>SUM(H5:H8)</f>
        <v>10297082</v>
      </c>
      <c r="I9" s="56">
        <f>G9+H9</f>
        <v>81070170</v>
      </c>
    </row>
  </sheetData>
  <sheetProtection/>
  <mergeCells count="3">
    <mergeCell ref="D3:F3"/>
    <mergeCell ref="B1:I1"/>
    <mergeCell ref="B2:I2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2023-04-04T11:28:47Z</cp:lastPrinted>
  <dcterms:created xsi:type="dcterms:W3CDTF">1999-10-30T10:30:45Z</dcterms:created>
  <dcterms:modified xsi:type="dcterms:W3CDTF">2023-04-20T08:55:46Z</dcterms:modified>
  <cp:category/>
  <cp:version/>
  <cp:contentType/>
  <cp:contentStatus/>
</cp:coreProperties>
</file>