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835" activeTab="0"/>
  </bookViews>
  <sheets>
    <sheet name="Záradék" sheetId="1" r:id="rId1"/>
    <sheet name="Összesítő" sheetId="2" r:id="rId2"/>
    <sheet name="Irtás, föld- és sziklamunka" sheetId="3" r:id="rId3"/>
    <sheet name="Síkalapozás" sheetId="4" r:id="rId4"/>
    <sheet name="Helyszíni beton és vasbeton mun" sheetId="5" r:id="rId5"/>
    <sheet name="Falazás és egyéb kőművesmunka" sheetId="6" r:id="rId6"/>
    <sheet name="Közműcsatorna-építés" sheetId="7" r:id="rId7"/>
  </sheets>
  <definedNames/>
  <calcPr fullCalcOnLoad="1"/>
</workbook>
</file>

<file path=xl/sharedStrings.xml><?xml version="1.0" encoding="utf-8"?>
<sst xmlns="http://schemas.openxmlformats.org/spreadsheetml/2006/main" count="111" uniqueCount="61">
  <si>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</si>
  <si>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</si>
  <si>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</si>
  <si>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</si>
  <si>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</si>
  <si>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</si>
  <si>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</si>
  <si>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</si>
  <si>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</si>
  <si>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</si>
  <si>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</si>
  <si>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</si>
  <si>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21-003-5.1.1.3</t>
  </si>
  <si>
    <t>m³</t>
  </si>
  <si>
    <t>Munkaárok földkiemelése közművesített területen, kézi erővel, bármely konzisztenciájú talajban, dúcolás nélkül, 2,0 m² szelvényig, IV. talajosztály</t>
  </si>
  <si>
    <t>21-005-1.1.3</t>
  </si>
  <si>
    <t>Kisméretű csatorna (nyílt árok) építése 1,00 m2 szelvényig, kézi erővel bármely konzisztenciájú talajban, talajosztály: IV.</t>
  </si>
  <si>
    <t>21-011-11.1</t>
  </si>
  <si>
    <t>db</t>
  </si>
  <si>
    <t>Építési törmelék konténeres elszállítása, lerakása, lerakóhelyi díjjal, 3,0 m³-es konténerbe</t>
  </si>
  <si>
    <t>Munkanem összesen:</t>
  </si>
  <si>
    <t>Irtás, föld- és sziklamunka</t>
  </si>
  <si>
    <t>23-003-1.1-0012610</t>
  </si>
  <si>
    <t>Beton- és vasbeton készítése, darus technológiával, .....minőségű betonból, sávalap C8/10 - XN(H) - 32 - F1 - CEM 32,5, m = 6,8 finomsági modulussal</t>
  </si>
  <si>
    <t>23-003-11.2-0222210</t>
  </si>
  <si>
    <t>Szerelőbeton készítése, .....minőségű betonból 10 cm vastagságig C16/20 - X0v(H) - 16 - F3 - CEM 32,5, m = 6,6 finomsági modulussal</t>
  </si>
  <si>
    <t>Síkalapozás</t>
  </si>
  <si>
    <t>31-001-2-0451504</t>
  </si>
  <si>
    <t>t</t>
  </si>
  <si>
    <t>Hegesztett betonacél háló szerelése tartószerkezetbe FERALPI 8K1010 építési síkháló; 5,00 x 2,15 m; 100 x 100 mm osztással Ø 8,00 / 8,00 B500A (BHB55.50)</t>
  </si>
  <si>
    <t>Helyszíni beton és vasbeton munka</t>
  </si>
  <si>
    <t>33-001-1.3.3.2.1.1-0200305</t>
  </si>
  <si>
    <t>m²</t>
  </si>
  <si>
    <t>Teherhordó és kitöltő falazat készítése, beton, könnyűbeton falazóblokk vagy zsaluzóelem termékekből, 240-250 mm falvastagságban, 250x500x250 mm-es méretű beton zsaluzóelemből, kitöltő betonnal, betonacél beépítéssel Zs 25-ös zsalukő 50/25/25 ( 8 db/m2 ) Bordás betonacél, szálban, B 60.50  10 mm C16/20 - X0v(H) - 16 - F2 - CEM 32,5, m = 6,6 finomsági modulussal</t>
  </si>
  <si>
    <t>Falazás és egyéb kőművesmunka</t>
  </si>
  <si>
    <t>53-101-5.1.2.1-0133651</t>
  </si>
  <si>
    <t>Ágyazatok készítése előre elkészített tükörben, rézsűburkolatok alá, osztályozott homokból vagy kavicsból zúzottkő, Z0/32, KŐKA, Komló</t>
  </si>
  <si>
    <t>53-101-6.2.1.1.1-0660181</t>
  </si>
  <si>
    <t>fm</t>
  </si>
  <si>
    <t>Rézsű- és mederburkolat; Burkolat készítése előregyártott mederlapokból, hézagolás nélkül, kész ágyazatra betonba rakva, burkolatvastagság: 8 cm-ig SH BETON mederlap/járdalap, 200/400/60 mm, Cikkszám: SH-K-0017</t>
  </si>
  <si>
    <t>Közműcsatorna-építés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</si>
  <si>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</si>
  <si>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</si>
  <si>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</si>
  <si>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</si>
  <si>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</si>
  <si>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</si>
  <si>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</si>
  <si>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</si>
  <si>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</si>
  <si>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</si>
  <si>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</si>
  <si>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</si>
  <si>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</si>
  <si>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</si>
  <si>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</si>
  <si>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Bátaszék, Lajvér, támfal építési munkái</t>
  </si>
  <si>
    <t>ÖN normákkal, a Társaság egyedi áraklulációja alapján</t>
  </si>
  <si>
    <t>7140 Bátaszék</t>
  </si>
  <si>
    <t>BÁT-KOM 2004 Kft</t>
  </si>
  <si>
    <t>Baross g. u. 1/A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</si>
</sst>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9" t="s">
        <v>59</v>
      </c>
      <c r="B1" s="20"/>
      <c r="C1" s="20"/>
      <c r="D1" s="20"/>
    </row>
    <row r="2" spans="1:4" s="14" customFormat="1" ht="15.75">
      <c r="A2" s="21" t="s">
        <v>58</v>
      </c>
      <c r="B2" s="20"/>
      <c r="C2" s="20"/>
      <c r="D2" s="20"/>
    </row>
    <row r="3" spans="1:4" s="14" customFormat="1" ht="15.75">
      <c r="A3" s="21" t="s">
        <v>60</v>
      </c>
      <c r="B3" s="20"/>
      <c r="C3" s="20"/>
      <c r="D3" s="20"/>
    </row>
    <row r="4" spans="1:4" s="14" customFormat="1" ht="15.75">
      <c r="A4" s="21"/>
      <c r="B4" s="20"/>
      <c r="C4" s="20"/>
      <c r="D4" s="20"/>
    </row>
    <row r="5" spans="1:4" ht="15.75">
      <c r="A5" s="22"/>
      <c r="B5" s="20"/>
      <c r="C5" s="20"/>
      <c r="D5" s="20"/>
    </row>
    <row r="6" spans="1:4" ht="15.75">
      <c r="A6" s="22"/>
      <c r="B6" s="20"/>
      <c r="C6" s="20"/>
      <c r="D6" s="20"/>
    </row>
    <row r="7" spans="1:4" ht="15.75">
      <c r="A7" s="22"/>
      <c r="B7" s="20"/>
      <c r="C7" s="20"/>
      <c r="D7" s="20"/>
    </row>
    <row r="9" ht="15.75">
      <c r="C9" s="9" t="s">
        <v>42</v>
      </c>
    </row>
    <row r="10" spans="1:3" ht="15.75">
      <c r="A10" s="9" t="s">
        <v>42</v>
      </c>
      <c r="C10" s="9" t="s">
        <v>42</v>
      </c>
    </row>
    <row r="12" ht="15.75">
      <c r="A12" s="9" t="s">
        <v>42</v>
      </c>
    </row>
    <row r="13" ht="15.75">
      <c r="A13" s="9" t="s">
        <v>42</v>
      </c>
    </row>
    <row r="14" ht="15.75">
      <c r="A14" s="9" t="s">
        <v>42</v>
      </c>
    </row>
    <row r="15" ht="15.75">
      <c r="A15" s="9" t="s">
        <v>43</v>
      </c>
    </row>
    <row r="16" ht="15.75">
      <c r="A16" s="9" t="s">
        <v>56</v>
      </c>
    </row>
    <row r="17" ht="15.75">
      <c r="A17" s="9" t="s">
        <v>44</v>
      </c>
    </row>
    <row r="18" ht="15.75">
      <c r="A18" s="9" t="s">
        <v>44</v>
      </c>
    </row>
    <row r="19" ht="15.75">
      <c r="A19" s="9" t="s">
        <v>45</v>
      </c>
    </row>
    <row r="20" ht="15.75">
      <c r="A20" s="9" t="s">
        <v>57</v>
      </c>
    </row>
    <row r="22" spans="1:4" ht="15.75">
      <c r="A22" s="23" t="s">
        <v>46</v>
      </c>
      <c r="B22" s="24"/>
      <c r="C22" s="24"/>
      <c r="D22" s="24"/>
    </row>
    <row r="23" spans="1:4" ht="15.75">
      <c r="A23" s="15" t="s">
        <v>47</v>
      </c>
      <c r="B23" s="15"/>
      <c r="C23" s="18" t="s">
        <v>48</v>
      </c>
      <c r="D23" s="18" t="s">
        <v>49</v>
      </c>
    </row>
    <row r="24" spans="1:4" ht="15.75">
      <c r="A24" s="15" t="s">
        <v>50</v>
      </c>
      <c r="B24" s="15"/>
      <c r="C24" s="15">
        <f>ROUND(SUM(Összesítő!B2:B6),0)</f>
        <v>1093614</v>
      </c>
      <c r="D24" s="15">
        <f>ROUND(SUM(Összesítő!C2:C6),0)</f>
        <v>888039</v>
      </c>
    </row>
    <row r="25" spans="1:4" ht="15.75">
      <c r="A25" s="15" t="s">
        <v>51</v>
      </c>
      <c r="B25" s="15"/>
      <c r="C25" s="15">
        <f>ROUND(C24,0)</f>
        <v>1093614</v>
      </c>
      <c r="D25" s="15">
        <f>ROUND(D24,0)</f>
        <v>888039</v>
      </c>
    </row>
    <row r="26" spans="1:4" ht="15.75">
      <c r="A26" s="9" t="s">
        <v>52</v>
      </c>
      <c r="C26" s="25">
        <f>ROUND(C25+D25,0)</f>
        <v>1981653</v>
      </c>
      <c r="D26" s="25"/>
    </row>
    <row r="27" spans="1:4" ht="15.75">
      <c r="A27" s="15" t="s">
        <v>53</v>
      </c>
      <c r="B27" s="16">
        <v>0.27</v>
      </c>
      <c r="C27" s="26">
        <f>ROUND(C26*B27,0)</f>
        <v>535046</v>
      </c>
      <c r="D27" s="26"/>
    </row>
    <row r="28" spans="1:4" ht="15.75">
      <c r="A28" s="15" t="s">
        <v>54</v>
      </c>
      <c r="B28" s="15"/>
      <c r="C28" s="27">
        <f>ROUND(C26+C27,0)</f>
        <v>2516699</v>
      </c>
      <c r="D28" s="27"/>
    </row>
    <row r="32" spans="2:3" ht="15.75">
      <c r="B32" s="25" t="s">
        <v>55</v>
      </c>
      <c r="C32" s="25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'Irtás, föld- és sziklamunka'!H8</f>
        <v>29800</v>
      </c>
      <c r="C2" s="10">
        <f>'Irtás, föld- és sziklamunka'!I8</f>
        <v>144300</v>
      </c>
    </row>
    <row r="3" spans="1:3" ht="15.75">
      <c r="A3" s="10" t="s">
        <v>26</v>
      </c>
      <c r="B3" s="10">
        <f>Síkalapozás!H6</f>
        <v>465995</v>
      </c>
      <c r="C3" s="10">
        <f>Síkalapozás!I6</f>
        <v>249660</v>
      </c>
    </row>
    <row r="4" spans="1:3" ht="15.75">
      <c r="A4" s="10" t="s">
        <v>30</v>
      </c>
      <c r="B4" s="10">
        <f>'Helyszíni beton és vasbeton mun'!H4</f>
        <v>136304</v>
      </c>
      <c r="C4" s="10">
        <f>'Helyszíni beton és vasbeton mun'!I4</f>
        <v>25524</v>
      </c>
    </row>
    <row r="5" spans="1:3" ht="15.75">
      <c r="A5" s="10" t="s">
        <v>34</v>
      </c>
      <c r="B5" s="10">
        <f>'Falazás és egyéb kőművesmunka'!H4</f>
        <v>295950</v>
      </c>
      <c r="C5" s="10">
        <f>'Falazás és egyéb kőművesmunka'!I4</f>
        <v>266175</v>
      </c>
    </row>
    <row r="6" spans="1:3" ht="15.75">
      <c r="A6" s="10" t="s">
        <v>40</v>
      </c>
      <c r="B6" s="10">
        <f>'Közműcsatorna-építés'!H6</f>
        <v>165565</v>
      </c>
      <c r="C6" s="10">
        <f>'Közműcsatorna-építés'!I6</f>
        <v>202380</v>
      </c>
    </row>
    <row r="7" spans="1:3" s="11" customFormat="1" ht="15.75">
      <c r="A7" s="11" t="s">
        <v>41</v>
      </c>
      <c r="B7" s="11">
        <f>ROUND(SUM(B2:B6),0)</f>
        <v>1093614</v>
      </c>
      <c r="C7" s="11">
        <f>ROUND(SUM(C2:C6),0)</f>
        <v>888039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12</v>
      </c>
      <c r="C2" s="1" t="s">
        <v>14</v>
      </c>
      <c r="D2" s="5">
        <v>2.5</v>
      </c>
      <c r="E2" s="1" t="s">
        <v>13</v>
      </c>
      <c r="F2" s="5">
        <v>0</v>
      </c>
      <c r="G2" s="5">
        <v>19320</v>
      </c>
      <c r="H2" s="5">
        <f>ROUND(D2*F2,0)</f>
        <v>0</v>
      </c>
      <c r="I2" s="5">
        <f>ROUND(D2*G2,0)</f>
        <v>48300</v>
      </c>
    </row>
    <row r="4" spans="1:9" ht="38.25">
      <c r="A4" s="7">
        <v>2</v>
      </c>
      <c r="B4" s="1" t="s">
        <v>15</v>
      </c>
      <c r="C4" s="1" t="s">
        <v>16</v>
      </c>
      <c r="D4" s="5">
        <v>5</v>
      </c>
      <c r="E4" s="1" t="s">
        <v>13</v>
      </c>
      <c r="F4" s="5">
        <v>0</v>
      </c>
      <c r="G4" s="5">
        <v>19200</v>
      </c>
      <c r="H4" s="5">
        <f>ROUND(D4*F4,0)</f>
        <v>0</v>
      </c>
      <c r="I4" s="5">
        <f>ROUND(D4*G4,0)</f>
        <v>96000</v>
      </c>
    </row>
    <row r="6" spans="1:9" ht="38.2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F6" s="5">
        <v>29800</v>
      </c>
      <c r="G6" s="5">
        <v>0</v>
      </c>
      <c r="H6" s="5">
        <f>ROUND(D6*F6,0)</f>
        <v>29800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29800</v>
      </c>
      <c r="I8" s="4">
        <f>ROUND(SUM(I2:I7),0)</f>
        <v>144300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22</v>
      </c>
      <c r="C2" s="1" t="s">
        <v>23</v>
      </c>
      <c r="D2" s="5">
        <v>2.5</v>
      </c>
      <c r="E2" s="1" t="s">
        <v>13</v>
      </c>
      <c r="F2" s="5">
        <v>45500</v>
      </c>
      <c r="G2" s="5">
        <v>19584</v>
      </c>
      <c r="H2" s="5">
        <f>ROUND(D2*F2,0)</f>
        <v>113750</v>
      </c>
      <c r="I2" s="5">
        <f>ROUND(D2*G2,0)</f>
        <v>48960</v>
      </c>
    </row>
    <row r="4" spans="1:9" ht="51">
      <c r="A4" s="7">
        <v>2</v>
      </c>
      <c r="B4" s="1" t="s">
        <v>24</v>
      </c>
      <c r="C4" s="1" t="s">
        <v>25</v>
      </c>
      <c r="D4" s="5">
        <v>7.5</v>
      </c>
      <c r="E4" s="1" t="s">
        <v>13</v>
      </c>
      <c r="F4" s="5">
        <v>46966</v>
      </c>
      <c r="G4" s="5">
        <v>26760</v>
      </c>
      <c r="H4" s="5">
        <f>ROUND(D4*F4,0)</f>
        <v>352245</v>
      </c>
      <c r="I4" s="5">
        <f>ROUND(D4*G4,0)</f>
        <v>200700</v>
      </c>
    </row>
    <row r="6" spans="1:9" s="8" customFormat="1" ht="12.75">
      <c r="A6" s="6"/>
      <c r="B6" s="2"/>
      <c r="C6" s="2" t="s">
        <v>20</v>
      </c>
      <c r="D6" s="4"/>
      <c r="E6" s="2"/>
      <c r="F6" s="4"/>
      <c r="G6" s="4"/>
      <c r="H6" s="4">
        <f>ROUND(SUM(H2:H5),0)</f>
        <v>465995</v>
      </c>
      <c r="I6" s="4">
        <f>ROUND(SUM(I2:I5),0)</f>
        <v>249660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27</v>
      </c>
      <c r="C2" s="1" t="s">
        <v>29</v>
      </c>
      <c r="D2" s="5">
        <v>0.3</v>
      </c>
      <c r="E2" s="1" t="s">
        <v>28</v>
      </c>
      <c r="F2" s="5">
        <v>454348</v>
      </c>
      <c r="G2" s="5">
        <v>85080</v>
      </c>
      <c r="H2" s="5">
        <f>ROUND(D2*F2,0)</f>
        <v>136304</v>
      </c>
      <c r="I2" s="5">
        <f>ROUND(D2*G2,0)</f>
        <v>25524</v>
      </c>
    </row>
    <row r="4" spans="1:9" s="8" customFormat="1" ht="12.75">
      <c r="A4" s="6"/>
      <c r="B4" s="2"/>
      <c r="C4" s="2" t="s">
        <v>20</v>
      </c>
      <c r="D4" s="4"/>
      <c r="E4" s="2"/>
      <c r="F4" s="4"/>
      <c r="G4" s="4"/>
      <c r="H4" s="4">
        <f>ROUND(SUM(H2:H3),0)</f>
        <v>136304</v>
      </c>
      <c r="I4" s="4">
        <f>ROUND(SUM(I2:I3),0)</f>
        <v>25524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7.5">
      <c r="A2" s="7">
        <v>1</v>
      </c>
      <c r="B2" s="1" t="s">
        <v>31</v>
      </c>
      <c r="C2" s="1" t="s">
        <v>33</v>
      </c>
      <c r="D2" s="5">
        <v>15</v>
      </c>
      <c r="E2" s="1" t="s">
        <v>32</v>
      </c>
      <c r="F2" s="5">
        <v>19730</v>
      </c>
      <c r="G2" s="5">
        <v>17745</v>
      </c>
      <c r="H2" s="5">
        <f>ROUND(D2*F2,0)</f>
        <v>295950</v>
      </c>
      <c r="I2" s="5">
        <f>ROUND(D2*G2,0)</f>
        <v>266175</v>
      </c>
    </row>
    <row r="4" spans="1:9" s="8" customFormat="1" ht="12.75">
      <c r="A4" s="6"/>
      <c r="B4" s="2"/>
      <c r="C4" s="2" t="s">
        <v>20</v>
      </c>
      <c r="D4" s="4"/>
      <c r="E4" s="2"/>
      <c r="F4" s="4"/>
      <c r="G4" s="4"/>
      <c r="H4" s="4">
        <f>ROUND(SUM(H2:H3),0)</f>
        <v>295950</v>
      </c>
      <c r="I4" s="4">
        <f>ROUND(SUM(I2:I3),0)</f>
        <v>266175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35</v>
      </c>
      <c r="C2" s="1" t="s">
        <v>36</v>
      </c>
      <c r="D2" s="5">
        <v>5</v>
      </c>
      <c r="E2" s="1" t="s">
        <v>13</v>
      </c>
      <c r="F2" s="5">
        <v>15113</v>
      </c>
      <c r="G2" s="5">
        <v>22620</v>
      </c>
      <c r="H2" s="5">
        <f>ROUND(D2*F2,0)</f>
        <v>75565</v>
      </c>
      <c r="I2" s="5">
        <f>ROUND(D2*G2,0)</f>
        <v>113100</v>
      </c>
    </row>
    <row r="4" spans="1:9" ht="76.5">
      <c r="A4" s="7">
        <v>2</v>
      </c>
      <c r="B4" s="1" t="s">
        <v>37</v>
      </c>
      <c r="C4" s="1" t="s">
        <v>39</v>
      </c>
      <c r="D4" s="5">
        <v>12</v>
      </c>
      <c r="E4" s="1" t="s">
        <v>38</v>
      </c>
      <c r="F4" s="5">
        <v>7500</v>
      </c>
      <c r="G4" s="5">
        <v>7440</v>
      </c>
      <c r="H4" s="5">
        <f>ROUND(D4*F4,0)</f>
        <v>90000</v>
      </c>
      <c r="I4" s="5">
        <f>ROUND(D4*G4,0)</f>
        <v>89280</v>
      </c>
    </row>
    <row r="6" spans="1:9" s="8" customFormat="1" ht="12.75">
      <c r="A6" s="6"/>
      <c r="B6" s="2"/>
      <c r="C6" s="2" t="s">
        <v>20</v>
      </c>
      <c r="D6" s="4"/>
      <c r="E6" s="2"/>
      <c r="F6" s="4"/>
      <c r="G6" s="4"/>
      <c r="H6" s="4">
        <f>ROUND(SUM(H2:H5),0)</f>
        <v>165565</v>
      </c>
      <c r="I6" s="4">
        <f>ROUND(SUM(I2:I5),0)</f>
        <v>202380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Közműcsatorna-építés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VÜ03</cp:lastModifiedBy>
  <dcterms:created xsi:type="dcterms:W3CDTF">2023-11-29T09:51:26Z</dcterms:created>
  <dcterms:modified xsi:type="dcterms:W3CDTF">2023-12-07T08:23:37Z</dcterms:modified>
  <cp:category/>
  <cp:version/>
  <cp:contentType/>
  <cp:contentStatus/>
</cp:coreProperties>
</file>