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Pénzügy\Költségvetés\ktgv_2024\KÖH\"/>
    </mc:Choice>
  </mc:AlternateContent>
  <xr:revisionPtr revIDLastSave="0" documentId="13_ncr:1_{EED889EF-F28C-4B05-BD0D-8B3BA0AC8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2024 összehasonlítás" sheetId="1" r:id="rId1"/>
  </sheets>
  <definedNames>
    <definedName name="_xlnm._FilterDatabase" localSheetId="0" hidden="1">'2020 2024 összehasonlítás'!$AK$2:$AM$3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F14" i="1"/>
  <c r="U14" i="1" l="1"/>
  <c r="AF11" i="1"/>
  <c r="AF10" i="1"/>
  <c r="AE14" i="1"/>
  <c r="Z14" i="1"/>
  <c r="Y13" i="1"/>
  <c r="P14" i="1"/>
  <c r="K14" i="1"/>
  <c r="S12" i="1"/>
  <c r="AF12" i="1" s="1"/>
  <c r="D12" i="1"/>
  <c r="J13" i="1"/>
  <c r="O13" i="1" l="1"/>
  <c r="E13" i="1"/>
  <c r="AD13" i="1"/>
  <c r="S5" i="1" l="1"/>
  <c r="T5" i="1" l="1"/>
  <c r="T13" i="1" s="1"/>
  <c r="AF13" i="1" s="1"/>
  <c r="AC12" i="1" l="1"/>
  <c r="X12" i="1"/>
  <c r="N12" i="1"/>
  <c r="I12" i="1"/>
  <c r="AB11" i="1"/>
  <c r="W11" i="1"/>
  <c r="M11" i="1"/>
  <c r="H11" i="1"/>
  <c r="C11" i="1"/>
  <c r="AA10" i="1"/>
  <c r="V10" i="1"/>
  <c r="L10" i="1"/>
  <c r="G10" i="1"/>
  <c r="B10" i="1"/>
  <c r="R4" i="1"/>
  <c r="R11" i="1" s="1"/>
  <c r="Q4" i="1"/>
  <c r="Q10" i="1" s="1"/>
</calcChain>
</file>

<file path=xl/sharedStrings.xml><?xml version="1.0" encoding="utf-8"?>
<sst xmlns="http://schemas.openxmlformats.org/spreadsheetml/2006/main" count="19" uniqueCount="18">
  <si>
    <t>Alsónyék</t>
  </si>
  <si>
    <t>Alsónána</t>
  </si>
  <si>
    <t>Sárpilis</t>
  </si>
  <si>
    <t>Bátaszék</t>
  </si>
  <si>
    <t>MOB</t>
  </si>
  <si>
    <t>ESZGY</t>
  </si>
  <si>
    <t>ÖSSZ</t>
  </si>
  <si>
    <t>Állami támogatás</t>
  </si>
  <si>
    <t xml:space="preserve">Alaphozzájárulás </t>
  </si>
  <si>
    <t>Bátaszék által átvállalt kiegészítő hozzájárulás</t>
  </si>
  <si>
    <t>Bátaszék hozzájárulása</t>
  </si>
  <si>
    <t>Egyéb bevétel</t>
  </si>
  <si>
    <t>pénzmaradvány</t>
  </si>
  <si>
    <t xml:space="preserve">Főösszeg 2020 </t>
  </si>
  <si>
    <t>Főösszeg 2021</t>
  </si>
  <si>
    <t>Főösszeg 2022</t>
  </si>
  <si>
    <t>Főösszeg 2023</t>
  </si>
  <si>
    <t>Főösszeg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</si>
</sst>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0" borderId="1" xfId="0" applyFont="1" applyBorder="1"/>
    <xf numFmtId="0" fontId="2" fillId="8" borderId="1" xfId="0" applyFont="1" applyFill="1" applyBorder="1"/>
    <xf numFmtId="3" fontId="1" fillId="2" borderId="1" xfId="0" applyNumberFormat="1" applyFont="1" applyFill="1" applyBorder="1"/>
    <xf numFmtId="3" fontId="4" fillId="2" borderId="1" xfId="0" applyNumberFormat="1" applyFont="1" applyFill="1" applyBorder="1"/>
    <xf numFmtId="3" fontId="1" fillId="3" borderId="1" xfId="0" applyNumberFormat="1" applyFont="1" applyFill="1" applyBorder="1"/>
    <xf numFmtId="3" fontId="4" fillId="3" borderId="1" xfId="0" applyNumberFormat="1" applyFont="1" applyFill="1" applyBorder="1"/>
    <xf numFmtId="3" fontId="1" fillId="4" borderId="1" xfId="0" applyNumberFormat="1" applyFont="1" applyFill="1" applyBorder="1"/>
    <xf numFmtId="3" fontId="4" fillId="4" borderId="1" xfId="0" applyNumberFormat="1" applyFont="1" applyFill="1" applyBorder="1"/>
    <xf numFmtId="3" fontId="1" fillId="5" borderId="1" xfId="0" applyNumberFormat="1" applyFont="1" applyFill="1" applyBorder="1"/>
    <xf numFmtId="3" fontId="4" fillId="5" borderId="1" xfId="0" applyNumberFormat="1" applyFont="1" applyFill="1" applyBorder="1"/>
    <xf numFmtId="3" fontId="1" fillId="6" borderId="1" xfId="0" applyNumberFormat="1" applyFont="1" applyFill="1" applyBorder="1"/>
    <xf numFmtId="3" fontId="4" fillId="6" borderId="1" xfId="0" applyNumberFormat="1" applyFont="1" applyFill="1" applyBorder="1"/>
    <xf numFmtId="3" fontId="1" fillId="7" borderId="1" xfId="0" applyNumberFormat="1" applyFont="1" applyFill="1" applyBorder="1"/>
    <xf numFmtId="3" fontId="4" fillId="7" borderId="1" xfId="0" applyNumberFormat="1" applyFont="1" applyFill="1" applyBorder="1"/>
    <xf numFmtId="3" fontId="1" fillId="0" borderId="1" xfId="0" applyNumberFormat="1" applyFont="1" applyBorder="1"/>
    <xf numFmtId="3" fontId="1" fillId="8" borderId="1" xfId="0" applyNumberFormat="1" applyFont="1" applyFill="1" applyBorder="1"/>
    <xf numFmtId="3" fontId="4" fillId="8" borderId="1" xfId="0" applyNumberFormat="1" applyFont="1" applyFill="1" applyBorder="1"/>
    <xf numFmtId="0" fontId="1" fillId="0" borderId="1" xfId="0" applyFont="1" applyBorder="1" applyAlignment="1">
      <alignment wrapText="1"/>
    </xf>
    <xf numFmtId="0" fontId="5" fillId="2" borderId="1" xfId="0" applyFont="1" applyFill="1" applyBorder="1"/>
    <xf numFmtId="3" fontId="6" fillId="2" borderId="1" xfId="0" applyNumberFormat="1" applyFont="1" applyFill="1" applyBorder="1"/>
    <xf numFmtId="0" fontId="5" fillId="3" borderId="1" xfId="0" applyFont="1" applyFill="1" applyBorder="1"/>
    <xf numFmtId="3" fontId="6" fillId="3" borderId="1" xfId="0" applyNumberFormat="1" applyFont="1" applyFill="1" applyBorder="1"/>
    <xf numFmtId="0" fontId="5" fillId="4" borderId="1" xfId="0" applyFont="1" applyFill="1" applyBorder="1"/>
    <xf numFmtId="3" fontId="6" fillId="4" borderId="1" xfId="0" applyNumberFormat="1" applyFont="1" applyFill="1" applyBorder="1"/>
    <xf numFmtId="0" fontId="5" fillId="5" borderId="1" xfId="0" applyFont="1" applyFill="1" applyBorder="1"/>
    <xf numFmtId="3" fontId="6" fillId="5" borderId="1" xfId="0" applyNumberFormat="1" applyFont="1" applyFill="1" applyBorder="1"/>
    <xf numFmtId="3" fontId="6" fillId="0" borderId="1" xfId="0" applyNumberFormat="1" applyFont="1" applyBorder="1"/>
    <xf numFmtId="0" fontId="2" fillId="0" borderId="5" xfId="0" applyFont="1" applyBorder="1"/>
    <xf numFmtId="3" fontId="1" fillId="0" borderId="5" xfId="0" applyNumberFormat="1" applyFont="1" applyBorder="1"/>
    <xf numFmtId="3" fontId="1" fillId="5" borderId="5" xfId="0" applyNumberFormat="1" applyFont="1" applyFill="1" applyBorder="1"/>
    <xf numFmtId="3" fontId="1" fillId="6" borderId="5" xfId="0" applyNumberFormat="1" applyFont="1" applyFill="1" applyBorder="1"/>
    <xf numFmtId="0" fontId="5" fillId="6" borderId="1" xfId="0" applyFont="1" applyFill="1" applyBorder="1"/>
    <xf numFmtId="3" fontId="6" fillId="6" borderId="1" xfId="0" applyNumberFormat="1" applyFont="1" applyFill="1" applyBorder="1"/>
    <xf numFmtId="0" fontId="5" fillId="7" borderId="1" xfId="0" applyFont="1" applyFill="1" applyBorder="1"/>
    <xf numFmtId="3" fontId="6" fillId="7" borderId="1" xfId="0" applyNumberFormat="1" applyFont="1" applyFill="1" applyBorder="1"/>
    <xf numFmtId="0" fontId="5" fillId="8" borderId="1" xfId="0" applyFont="1" applyFill="1" applyBorder="1"/>
    <xf numFmtId="0" fontId="2" fillId="0" borderId="1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zoomScaleNormal="100" workbookViewId="0">
      <selection activeCell="AF15" sqref="AF15"/>
    </sheetView>
  </sheetViews>
  <sheetFormatPr defaultColWidth="9.140625" defaultRowHeight="18.75" x14ac:dyDescent="0.3"/>
  <cols>
    <col min="1" max="1" width="26.28515625" style="2" customWidth="1"/>
    <col min="2" max="2" width="12.140625" style="2" bestFit="1" customWidth="1"/>
    <col min="3" max="3" width="9.28515625" style="2" bestFit="1" customWidth="1"/>
    <col min="4" max="4" width="9.28515625" style="2" customWidth="1"/>
    <col min="5" max="5" width="9.7109375" style="2" bestFit="1" customWidth="1"/>
    <col min="6" max="6" width="9.7109375" style="2" customWidth="1"/>
    <col min="7" max="8" width="9.28515625" style="2" bestFit="1" customWidth="1"/>
    <col min="9" max="9" width="9.28515625" style="2" customWidth="1"/>
    <col min="10" max="11" width="13.85546875" style="2" customWidth="1"/>
    <col min="12" max="13" width="9.28515625" style="2" bestFit="1" customWidth="1"/>
    <col min="14" max="15" width="9.28515625" style="2" customWidth="1"/>
    <col min="16" max="16" width="12.140625" style="2" bestFit="1" customWidth="1"/>
    <col min="17" max="18" width="9.7109375" style="2" bestFit="1" customWidth="1"/>
    <col min="19" max="21" width="9.85546875" style="2" customWidth="1"/>
    <col min="22" max="28" width="9.28515625" style="2" customWidth="1"/>
    <col min="29" max="36" width="9.5703125" style="2" customWidth="1"/>
    <col min="37" max="38" width="10.5703125" bestFit="1" customWidth="1"/>
    <col min="39" max="40" width="11.42578125" customWidth="1"/>
    <col min="41" max="16384" width="9.140625" style="2"/>
  </cols>
  <sheetData>
    <row r="1" spans="1:37" x14ac:dyDescent="0.3">
      <c r="A1" s="1"/>
      <c r="B1" s="57" t="s">
        <v>0</v>
      </c>
      <c r="C1" s="58"/>
      <c r="D1" s="58"/>
      <c r="E1" s="58"/>
      <c r="F1" s="59"/>
      <c r="G1" s="60" t="s">
        <v>1</v>
      </c>
      <c r="H1" s="61"/>
      <c r="I1" s="61"/>
      <c r="J1" s="61"/>
      <c r="K1" s="62"/>
      <c r="L1" s="63" t="s">
        <v>2</v>
      </c>
      <c r="M1" s="64"/>
      <c r="N1" s="64"/>
      <c r="O1" s="64"/>
      <c r="P1" s="65"/>
      <c r="Q1" s="66" t="s">
        <v>3</v>
      </c>
      <c r="R1" s="67"/>
      <c r="S1" s="67"/>
      <c r="T1" s="67"/>
      <c r="U1" s="68"/>
      <c r="V1" s="69" t="s">
        <v>4</v>
      </c>
      <c r="W1" s="70"/>
      <c r="X1" s="70"/>
      <c r="Y1" s="70"/>
      <c r="Z1" s="71"/>
      <c r="AA1" s="52" t="s">
        <v>5</v>
      </c>
      <c r="AB1" s="53"/>
      <c r="AC1" s="53"/>
      <c r="AD1" s="53"/>
      <c r="AE1" s="54"/>
      <c r="AF1" s="51" t="s">
        <v>6</v>
      </c>
      <c r="AG1" s="55" t="s">
        <v>7</v>
      </c>
      <c r="AH1" s="55"/>
      <c r="AI1" s="55"/>
      <c r="AJ1" s="55"/>
      <c r="AK1" s="56"/>
    </row>
    <row r="2" spans="1:37" x14ac:dyDescent="0.3">
      <c r="A2" s="1"/>
      <c r="B2" s="3">
        <v>2020</v>
      </c>
      <c r="C2" s="3">
        <v>2021</v>
      </c>
      <c r="D2" s="3">
        <v>2022</v>
      </c>
      <c r="E2" s="33">
        <v>2023</v>
      </c>
      <c r="F2" s="4">
        <v>2024</v>
      </c>
      <c r="G2" s="5">
        <v>2020</v>
      </c>
      <c r="H2" s="5">
        <v>2021</v>
      </c>
      <c r="I2" s="5">
        <v>2022</v>
      </c>
      <c r="J2" s="35">
        <v>2023</v>
      </c>
      <c r="K2" s="6">
        <v>2024</v>
      </c>
      <c r="L2" s="7">
        <v>2020</v>
      </c>
      <c r="M2" s="7">
        <v>2021</v>
      </c>
      <c r="N2" s="7">
        <v>2022</v>
      </c>
      <c r="O2" s="37">
        <v>2023</v>
      </c>
      <c r="P2" s="8">
        <v>2024</v>
      </c>
      <c r="Q2" s="9">
        <v>2020</v>
      </c>
      <c r="R2" s="9">
        <v>2021</v>
      </c>
      <c r="S2" s="9">
        <v>2022</v>
      </c>
      <c r="T2" s="39">
        <v>2023</v>
      </c>
      <c r="U2" s="10">
        <v>2024</v>
      </c>
      <c r="V2" s="11">
        <v>2020</v>
      </c>
      <c r="W2" s="11">
        <v>2021</v>
      </c>
      <c r="X2" s="11">
        <v>2022</v>
      </c>
      <c r="Y2" s="46">
        <v>2023</v>
      </c>
      <c r="Z2" s="12">
        <v>2024</v>
      </c>
      <c r="AA2" s="13">
        <v>2020</v>
      </c>
      <c r="AB2" s="13">
        <v>2021</v>
      </c>
      <c r="AC2" s="13">
        <v>2022</v>
      </c>
      <c r="AD2" s="48">
        <v>2023</v>
      </c>
      <c r="AE2" s="14">
        <v>2024</v>
      </c>
      <c r="AF2" s="15"/>
      <c r="AG2" s="16">
        <v>2020</v>
      </c>
      <c r="AH2" s="16">
        <v>2021</v>
      </c>
      <c r="AI2" s="16">
        <v>2022</v>
      </c>
      <c r="AJ2" s="50">
        <v>2023</v>
      </c>
      <c r="AK2" s="50">
        <v>2024</v>
      </c>
    </row>
    <row r="3" spans="1:37" x14ac:dyDescent="0.3">
      <c r="A3" s="1" t="s">
        <v>8</v>
      </c>
      <c r="B3" s="17">
        <v>880</v>
      </c>
      <c r="C3" s="17">
        <v>900</v>
      </c>
      <c r="D3" s="17">
        <v>2000</v>
      </c>
      <c r="E3" s="34">
        <v>3000</v>
      </c>
      <c r="F3" s="18">
        <v>3000</v>
      </c>
      <c r="G3" s="19">
        <v>688</v>
      </c>
      <c r="H3" s="19">
        <v>700</v>
      </c>
      <c r="I3" s="19">
        <v>2000</v>
      </c>
      <c r="J3" s="36">
        <v>3000</v>
      </c>
      <c r="K3" s="36">
        <v>3000</v>
      </c>
      <c r="L3" s="21">
        <v>657</v>
      </c>
      <c r="M3" s="21">
        <v>700</v>
      </c>
      <c r="N3" s="21">
        <v>1500</v>
      </c>
      <c r="O3" s="38">
        <v>2500</v>
      </c>
      <c r="P3" s="22">
        <v>2500</v>
      </c>
      <c r="Q3" s="23">
        <v>28689</v>
      </c>
      <c r="R3" s="23">
        <v>27987</v>
      </c>
      <c r="S3" s="23">
        <v>38706</v>
      </c>
      <c r="T3" s="40">
        <v>53505</v>
      </c>
      <c r="U3" s="24">
        <v>63295</v>
      </c>
      <c r="V3" s="25">
        <v>6373</v>
      </c>
      <c r="W3" s="25">
        <v>6618</v>
      </c>
      <c r="X3" s="25">
        <v>6124</v>
      </c>
      <c r="Y3" s="47">
        <v>6522</v>
      </c>
      <c r="Z3" s="26">
        <v>7281</v>
      </c>
      <c r="AA3" s="27">
        <v>4384</v>
      </c>
      <c r="AB3" s="27">
        <v>4552</v>
      </c>
      <c r="AC3" s="27">
        <v>5680</v>
      </c>
      <c r="AD3" s="49">
        <v>6930</v>
      </c>
      <c r="AE3" s="28">
        <v>6753</v>
      </c>
      <c r="AF3" s="29"/>
      <c r="AG3" s="30"/>
      <c r="AH3" s="30"/>
      <c r="AI3" s="30"/>
      <c r="AJ3" s="31"/>
      <c r="AK3" s="30"/>
    </row>
    <row r="4" spans="1:37" ht="37.5" x14ac:dyDescent="0.3">
      <c r="A4" s="32" t="s">
        <v>9</v>
      </c>
      <c r="B4" s="17">
        <v>1457</v>
      </c>
      <c r="C4" s="17">
        <v>1711</v>
      </c>
      <c r="D4" s="17"/>
      <c r="E4" s="34"/>
      <c r="F4" s="18"/>
      <c r="G4" s="19">
        <v>1399</v>
      </c>
      <c r="H4" s="19">
        <v>1652</v>
      </c>
      <c r="I4" s="19"/>
      <c r="J4" s="36"/>
      <c r="K4" s="20"/>
      <c r="L4" s="21">
        <v>1396</v>
      </c>
      <c r="M4" s="21">
        <v>1513</v>
      </c>
      <c r="N4" s="21"/>
      <c r="O4" s="38"/>
      <c r="P4" s="22"/>
      <c r="Q4" s="23">
        <f>B4+G4+L4</f>
        <v>4252</v>
      </c>
      <c r="R4" s="23">
        <f>C4+H4+M4</f>
        <v>4876</v>
      </c>
      <c r="S4" s="23"/>
      <c r="T4" s="23"/>
      <c r="U4" s="23"/>
      <c r="V4" s="25"/>
      <c r="W4" s="25"/>
      <c r="X4" s="25"/>
      <c r="Y4" s="26"/>
      <c r="Z4" s="26"/>
      <c r="AA4" s="27"/>
      <c r="AB4" s="27"/>
      <c r="AC4" s="27"/>
      <c r="AD4" s="28"/>
      <c r="AE4" s="28"/>
      <c r="AF4" s="29"/>
      <c r="AG4" s="30"/>
      <c r="AH4" s="30"/>
      <c r="AI4" s="30"/>
      <c r="AJ4" s="31"/>
      <c r="AK4" s="30"/>
    </row>
    <row r="5" spans="1:37" x14ac:dyDescent="0.3">
      <c r="A5" s="1" t="s">
        <v>10</v>
      </c>
      <c r="B5" s="17"/>
      <c r="C5" s="17"/>
      <c r="D5" s="17"/>
      <c r="E5" s="34"/>
      <c r="F5" s="18"/>
      <c r="G5" s="19"/>
      <c r="H5" s="19"/>
      <c r="I5" s="19"/>
      <c r="J5" s="36"/>
      <c r="K5" s="20"/>
      <c r="L5" s="21"/>
      <c r="M5" s="21"/>
      <c r="N5" s="21"/>
      <c r="O5" s="38"/>
      <c r="P5" s="22"/>
      <c r="Q5" s="29">
        <v>32941</v>
      </c>
      <c r="R5" s="29">
        <v>32862</v>
      </c>
      <c r="S5" s="29">
        <f>SUBTOTAL(9,S3:S4)</f>
        <v>38706</v>
      </c>
      <c r="T5" s="41">
        <f>SUBTOTAL(9,T3:T4)</f>
        <v>53505</v>
      </c>
      <c r="U5" s="29">
        <v>63295</v>
      </c>
      <c r="V5" s="25"/>
      <c r="W5" s="25"/>
      <c r="X5" s="25"/>
      <c r="Y5" s="26"/>
      <c r="Z5" s="26"/>
      <c r="AA5" s="27"/>
      <c r="AB5" s="27"/>
      <c r="AC5" s="27"/>
      <c r="AD5" s="28"/>
      <c r="AE5" s="28"/>
      <c r="AF5" s="29"/>
      <c r="AG5" s="30"/>
      <c r="AH5" s="30"/>
      <c r="AI5" s="30"/>
      <c r="AJ5" s="31"/>
      <c r="AK5" s="30"/>
    </row>
    <row r="6" spans="1:37" x14ac:dyDescent="0.3">
      <c r="A6" s="1" t="s">
        <v>7</v>
      </c>
      <c r="B6" s="17">
        <v>11118</v>
      </c>
      <c r="C6" s="17">
        <v>11361</v>
      </c>
      <c r="D6" s="17">
        <v>11286</v>
      </c>
      <c r="E6" s="34">
        <v>11189</v>
      </c>
      <c r="F6" s="18">
        <v>14510</v>
      </c>
      <c r="G6" s="19">
        <v>10845</v>
      </c>
      <c r="H6" s="19">
        <v>11077</v>
      </c>
      <c r="I6" s="19">
        <v>11286</v>
      </c>
      <c r="J6" s="36">
        <v>11189</v>
      </c>
      <c r="K6" s="20">
        <v>14663</v>
      </c>
      <c r="L6" s="21">
        <v>10845</v>
      </c>
      <c r="M6" s="21">
        <v>11077</v>
      </c>
      <c r="N6" s="21">
        <v>10721</v>
      </c>
      <c r="O6" s="38">
        <v>10736</v>
      </c>
      <c r="P6" s="22">
        <v>12304</v>
      </c>
      <c r="Q6" s="23">
        <v>111779</v>
      </c>
      <c r="R6" s="23">
        <v>116281</v>
      </c>
      <c r="S6" s="23">
        <v>115058</v>
      </c>
      <c r="T6" s="40">
        <v>114371</v>
      </c>
      <c r="U6" s="24">
        <v>137696</v>
      </c>
      <c r="V6" s="25"/>
      <c r="W6" s="25"/>
      <c r="X6" s="25"/>
      <c r="Y6" s="26"/>
      <c r="Z6" s="26"/>
      <c r="AA6" s="27"/>
      <c r="AB6" s="27"/>
      <c r="AC6" s="27"/>
      <c r="AD6" s="28"/>
      <c r="AE6" s="28"/>
      <c r="AF6" s="29"/>
      <c r="AG6" s="30"/>
      <c r="AH6" s="30"/>
      <c r="AI6" s="30"/>
      <c r="AJ6" s="31"/>
      <c r="AK6" s="30"/>
    </row>
    <row r="7" spans="1:37" x14ac:dyDescent="0.3">
      <c r="A7" s="1" t="s">
        <v>11</v>
      </c>
      <c r="B7" s="17"/>
      <c r="C7" s="17"/>
      <c r="D7" s="17"/>
      <c r="E7" s="34"/>
      <c r="F7" s="18"/>
      <c r="G7" s="19"/>
      <c r="H7" s="19"/>
      <c r="I7" s="19"/>
      <c r="J7" s="36"/>
      <c r="K7" s="20"/>
      <c r="L7" s="21"/>
      <c r="M7" s="21"/>
      <c r="N7" s="21"/>
      <c r="O7" s="38"/>
      <c r="P7" s="22"/>
      <c r="Q7" s="23"/>
      <c r="R7" s="23"/>
      <c r="S7" s="23">
        <v>3147</v>
      </c>
      <c r="T7" s="40">
        <v>5368</v>
      </c>
      <c r="U7" s="24">
        <v>23285</v>
      </c>
      <c r="V7" s="25"/>
      <c r="W7" s="25"/>
      <c r="X7" s="25"/>
      <c r="Y7" s="26"/>
      <c r="Z7" s="26"/>
      <c r="AA7" s="27"/>
      <c r="AB7" s="27"/>
      <c r="AC7" s="27"/>
      <c r="AD7" s="28"/>
      <c r="AE7" s="28"/>
      <c r="AF7" s="29"/>
      <c r="AG7" s="30"/>
      <c r="AH7" s="30"/>
      <c r="AI7" s="30"/>
      <c r="AJ7" s="31"/>
      <c r="AK7" s="30"/>
    </row>
    <row r="8" spans="1:37" x14ac:dyDescent="0.3">
      <c r="A8" s="1" t="s">
        <v>12</v>
      </c>
      <c r="B8" s="17"/>
      <c r="C8" s="17"/>
      <c r="D8" s="17">
        <v>48</v>
      </c>
      <c r="E8" s="34">
        <v>66</v>
      </c>
      <c r="F8" s="18">
        <v>118</v>
      </c>
      <c r="G8" s="19"/>
      <c r="H8" s="19"/>
      <c r="I8" s="19">
        <v>46</v>
      </c>
      <c r="J8" s="36">
        <v>66</v>
      </c>
      <c r="K8" s="20">
        <v>119</v>
      </c>
      <c r="L8" s="21"/>
      <c r="M8" s="21"/>
      <c r="N8" s="21">
        <v>46</v>
      </c>
      <c r="O8" s="38">
        <v>64</v>
      </c>
      <c r="P8" s="22">
        <v>99</v>
      </c>
      <c r="Q8" s="23"/>
      <c r="R8" s="23"/>
      <c r="S8" s="23">
        <v>365</v>
      </c>
      <c r="T8" s="40">
        <v>682</v>
      </c>
      <c r="U8" s="24">
        <v>1114</v>
      </c>
      <c r="V8" s="25"/>
      <c r="W8" s="25"/>
      <c r="X8" s="25"/>
      <c r="Y8" s="26"/>
      <c r="Z8" s="26"/>
      <c r="AA8" s="27"/>
      <c r="AB8" s="27"/>
      <c r="AC8" s="27"/>
      <c r="AD8" s="28"/>
      <c r="AE8" s="28"/>
      <c r="AF8" s="29"/>
      <c r="AG8" s="30"/>
      <c r="AH8" s="30"/>
      <c r="AI8" s="30"/>
      <c r="AJ8" s="31"/>
      <c r="AK8" s="30"/>
    </row>
    <row r="9" spans="1:37" x14ac:dyDescent="0.3">
      <c r="A9" s="1"/>
      <c r="B9" s="17"/>
      <c r="C9" s="17"/>
      <c r="D9" s="17"/>
      <c r="E9" s="18"/>
      <c r="F9" s="18"/>
      <c r="G9" s="19"/>
      <c r="H9" s="19"/>
      <c r="I9" s="19"/>
      <c r="J9" s="20"/>
      <c r="K9" s="20"/>
      <c r="L9" s="21"/>
      <c r="M9" s="21"/>
      <c r="N9" s="21"/>
      <c r="O9" s="22"/>
      <c r="P9" s="22"/>
      <c r="Q9" s="23"/>
      <c r="R9" s="23"/>
      <c r="S9" s="23"/>
      <c r="T9" s="24"/>
      <c r="U9" s="24"/>
      <c r="V9" s="25"/>
      <c r="W9" s="25"/>
      <c r="X9" s="25"/>
      <c r="Y9" s="26"/>
      <c r="Z9" s="26"/>
      <c r="AA9" s="27"/>
      <c r="AB9" s="27"/>
      <c r="AC9" s="27"/>
      <c r="AD9" s="28"/>
      <c r="AE9" s="28"/>
      <c r="AF9" s="29"/>
      <c r="AG9" s="30"/>
      <c r="AH9" s="30"/>
      <c r="AI9" s="30"/>
      <c r="AJ9" s="31"/>
      <c r="AK9" s="30"/>
    </row>
    <row r="10" spans="1:37" x14ac:dyDescent="0.3">
      <c r="A10" s="15" t="s">
        <v>13</v>
      </c>
      <c r="B10" s="17">
        <f>B3+B4+B5+B6</f>
        <v>13455</v>
      </c>
      <c r="C10" s="17"/>
      <c r="D10" s="17"/>
      <c r="E10" s="18"/>
      <c r="F10" s="18"/>
      <c r="G10" s="19">
        <f>G3+G4+G5+G6</f>
        <v>12932</v>
      </c>
      <c r="H10" s="19"/>
      <c r="I10" s="19"/>
      <c r="J10" s="20"/>
      <c r="K10" s="20"/>
      <c r="L10" s="21">
        <f>L3+L4+L5+L6</f>
        <v>12898</v>
      </c>
      <c r="M10" s="21"/>
      <c r="N10" s="21"/>
      <c r="O10" s="22"/>
      <c r="P10" s="22"/>
      <c r="Q10" s="23">
        <f>Q3+Q4+Q6</f>
        <v>144720</v>
      </c>
      <c r="R10" s="23"/>
      <c r="S10" s="23"/>
      <c r="T10" s="24"/>
      <c r="U10" s="24"/>
      <c r="V10" s="25">
        <f>V3+V4+V5+V6</f>
        <v>6373</v>
      </c>
      <c r="W10" s="25"/>
      <c r="X10" s="25"/>
      <c r="Y10" s="26"/>
      <c r="Z10" s="26"/>
      <c r="AA10" s="27">
        <f>AA3+AA4+AA5+AA6</f>
        <v>4384</v>
      </c>
      <c r="AB10" s="27"/>
      <c r="AC10" s="27"/>
      <c r="AD10" s="28"/>
      <c r="AE10" s="28"/>
      <c r="AF10" s="29">
        <f>SUM(B10:AC10)</f>
        <v>194762</v>
      </c>
      <c r="AG10" s="30">
        <v>148399</v>
      </c>
      <c r="AH10" s="30"/>
      <c r="AI10" s="30"/>
      <c r="AJ10" s="31"/>
      <c r="AK10" s="30"/>
    </row>
    <row r="11" spans="1:37" x14ac:dyDescent="0.3">
      <c r="A11" s="15" t="s">
        <v>14</v>
      </c>
      <c r="B11" s="17"/>
      <c r="C11" s="17">
        <f>C3+C4+C5+C6</f>
        <v>13972</v>
      </c>
      <c r="D11" s="17"/>
      <c r="E11" s="18"/>
      <c r="F11" s="18"/>
      <c r="G11" s="19"/>
      <c r="H11" s="19">
        <f>H3+H4+H5+H6</f>
        <v>13429</v>
      </c>
      <c r="I11" s="19"/>
      <c r="J11" s="20"/>
      <c r="K11" s="20"/>
      <c r="L11" s="21"/>
      <c r="M11" s="21">
        <f>M3+M4+M5+M6</f>
        <v>13290</v>
      </c>
      <c r="N11" s="21"/>
      <c r="O11" s="22"/>
      <c r="P11" s="22"/>
      <c r="Q11" s="23"/>
      <c r="R11" s="23">
        <f>R3+R4+R6</f>
        <v>149144</v>
      </c>
      <c r="S11" s="23"/>
      <c r="T11" s="24"/>
      <c r="U11" s="24"/>
      <c r="V11" s="25"/>
      <c r="W11" s="25">
        <f>W3+W4+W5+W6</f>
        <v>6618</v>
      </c>
      <c r="X11" s="25"/>
      <c r="Y11" s="26"/>
      <c r="Z11" s="26"/>
      <c r="AA11" s="27"/>
      <c r="AB11" s="27">
        <f>AB3+AB4+AB5+AB6</f>
        <v>4552</v>
      </c>
      <c r="AC11" s="27"/>
      <c r="AD11" s="28"/>
      <c r="AE11" s="28"/>
      <c r="AF11" s="29">
        <f>SUM(B11:AC11)</f>
        <v>201005</v>
      </c>
      <c r="AG11" s="30"/>
      <c r="AH11" s="30">
        <v>150261</v>
      </c>
      <c r="AI11" s="30"/>
      <c r="AJ11" s="31"/>
      <c r="AK11" s="30"/>
    </row>
    <row r="12" spans="1:37" x14ac:dyDescent="0.3">
      <c r="A12" s="15" t="s">
        <v>15</v>
      </c>
      <c r="B12" s="17"/>
      <c r="C12" s="17"/>
      <c r="D12" s="17">
        <f>D3+D4+D5+D6+D7+D8</f>
        <v>13334</v>
      </c>
      <c r="E12" s="18"/>
      <c r="F12" s="18"/>
      <c r="G12" s="19"/>
      <c r="H12" s="19"/>
      <c r="I12" s="19">
        <f>I3+I4+I5+I6+I7+I8</f>
        <v>13332</v>
      </c>
      <c r="J12" s="20"/>
      <c r="K12" s="20"/>
      <c r="L12" s="21"/>
      <c r="M12" s="21"/>
      <c r="N12" s="21">
        <f>N3+N4+N5+N6+N7+N8</f>
        <v>12267</v>
      </c>
      <c r="O12" s="22"/>
      <c r="P12" s="22"/>
      <c r="Q12" s="23"/>
      <c r="R12" s="23"/>
      <c r="S12" s="23">
        <f>S3+S4+S6+S7+S8</f>
        <v>157276</v>
      </c>
      <c r="T12" s="24"/>
      <c r="U12" s="24"/>
      <c r="V12" s="25"/>
      <c r="W12" s="25"/>
      <c r="X12" s="25">
        <f>X3+X4+X5+X6</f>
        <v>6124</v>
      </c>
      <c r="Y12" s="26"/>
      <c r="Z12" s="26"/>
      <c r="AA12" s="27"/>
      <c r="AB12" s="27"/>
      <c r="AC12" s="27">
        <f>AC3+AC4+AC5+AC6</f>
        <v>5680</v>
      </c>
      <c r="AD12" s="28"/>
      <c r="AE12" s="28"/>
      <c r="AF12" s="29">
        <f>SUM(B12:AC12)</f>
        <v>208013</v>
      </c>
      <c r="AG12" s="30"/>
      <c r="AH12" s="30"/>
      <c r="AI12" s="30">
        <v>148351</v>
      </c>
      <c r="AJ12" s="31"/>
      <c r="AK12" s="30"/>
    </row>
    <row r="13" spans="1:37" x14ac:dyDescent="0.3">
      <c r="A13" s="42" t="s">
        <v>16</v>
      </c>
      <c r="B13" s="17"/>
      <c r="C13" s="17"/>
      <c r="D13" s="17"/>
      <c r="E13" s="17">
        <f>SUM(E3:E12)</f>
        <v>14255</v>
      </c>
      <c r="F13" s="17"/>
      <c r="G13" s="19"/>
      <c r="H13" s="19"/>
      <c r="I13" s="19"/>
      <c r="J13" s="19">
        <f>SUM(J3:J12)</f>
        <v>14255</v>
      </c>
      <c r="K13" s="19"/>
      <c r="L13" s="21"/>
      <c r="M13" s="21"/>
      <c r="N13" s="21"/>
      <c r="O13" s="21">
        <f>O3+O6+O8</f>
        <v>13300</v>
      </c>
      <c r="P13" s="21"/>
      <c r="Q13" s="23"/>
      <c r="R13" s="23"/>
      <c r="S13" s="23"/>
      <c r="T13" s="23">
        <f>T4+T5+T6+T7+T8+T9</f>
        <v>173926</v>
      </c>
      <c r="U13" s="44"/>
      <c r="V13" s="25"/>
      <c r="W13" s="25"/>
      <c r="X13" s="25"/>
      <c r="Y13" s="25">
        <f>Y3</f>
        <v>6522</v>
      </c>
      <c r="Z13" s="45"/>
      <c r="AA13" s="27"/>
      <c r="AB13" s="27"/>
      <c r="AC13" s="27"/>
      <c r="AD13" s="27">
        <f>AD3</f>
        <v>6930</v>
      </c>
      <c r="AE13" s="27"/>
      <c r="AF13" s="43">
        <f>E13+J13+O13+T13+Y13+AD13</f>
        <v>229188</v>
      </c>
      <c r="AG13" s="30"/>
      <c r="AH13" s="30"/>
      <c r="AI13" s="30"/>
      <c r="AJ13" s="30">
        <v>147485</v>
      </c>
      <c r="AK13" s="30"/>
    </row>
    <row r="14" spans="1:37" x14ac:dyDescent="0.3">
      <c r="A14" s="15" t="s">
        <v>17</v>
      </c>
      <c r="B14" s="29"/>
      <c r="C14" s="29"/>
      <c r="D14" s="29"/>
      <c r="E14" s="29"/>
      <c r="F14" s="29">
        <f>SUM(F3:F13)</f>
        <v>17628</v>
      </c>
      <c r="G14" s="29"/>
      <c r="H14" s="29"/>
      <c r="I14" s="29"/>
      <c r="J14" s="29"/>
      <c r="K14" s="29">
        <f>SUM(K3:K13)</f>
        <v>17782</v>
      </c>
      <c r="L14" s="29"/>
      <c r="M14" s="29"/>
      <c r="N14" s="29"/>
      <c r="O14" s="29"/>
      <c r="P14" s="29">
        <f>SUM(P3:P12)</f>
        <v>14903</v>
      </c>
      <c r="Q14" s="29"/>
      <c r="R14" s="29"/>
      <c r="S14" s="29"/>
      <c r="T14" s="29"/>
      <c r="U14" s="29">
        <f>SUM(U5:U13)</f>
        <v>225390</v>
      </c>
      <c r="V14" s="29"/>
      <c r="W14" s="29"/>
      <c r="X14" s="29"/>
      <c r="Y14" s="29"/>
      <c r="Z14" s="29">
        <f>SUM(Z3:Z13)</f>
        <v>7281</v>
      </c>
      <c r="AA14" s="29"/>
      <c r="AB14" s="29"/>
      <c r="AC14" s="29"/>
      <c r="AD14" s="29"/>
      <c r="AE14" s="29">
        <f>SUM(AE3:AE13)</f>
        <v>6753</v>
      </c>
      <c r="AF14" s="29">
        <f>SUM(B14:AE14)</f>
        <v>289737</v>
      </c>
      <c r="AG14" s="29"/>
      <c r="AH14" s="29"/>
      <c r="AI14" s="29"/>
      <c r="AJ14" s="29"/>
      <c r="AK14" s="29">
        <v>179173</v>
      </c>
    </row>
  </sheetData>
  <mergeCells count="7">
    <mergeCell ref="AA1:AE1"/>
    <mergeCell ref="AG1:AK1"/>
    <mergeCell ref="B1:F1"/>
    <mergeCell ref="G1:K1"/>
    <mergeCell ref="L1:P1"/>
    <mergeCell ref="Q1:U1"/>
    <mergeCell ref="V1:Z1"/>
  </mergeCells>
  <phoneticPr fontId="7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 2024 összehasonlítás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Gábor Zeyer</cp:lastModifiedBy>
  <dcterms:created xsi:type="dcterms:W3CDTF">2023-01-12T19:26:13Z</dcterms:created>
  <dcterms:modified xsi:type="dcterms:W3CDTF">2024-01-25T08:33:33Z</dcterms:modified>
</cp:coreProperties>
</file>