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árosüz.Iroda\Janácsné Zsuzsi\2025\118_Közvilágítás szakvélemény\"/>
    </mc:Choice>
  </mc:AlternateContent>
  <bookViews>
    <workbookView xWindow="0" yWindow="0" windowWidth="28800" windowHeight="11730" activeTab="1"/>
  </bookViews>
  <sheets>
    <sheet name="Munka1" sheetId="1" r:id="rId1"/>
    <sheet name="Utcá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2" l="1"/>
  <c r="G78" i="2"/>
  <c r="E78" i="2"/>
  <c r="G73" i="2"/>
  <c r="E73" i="2"/>
  <c r="G12" i="2"/>
  <c r="E12" i="2"/>
  <c r="O16" i="1"/>
  <c r="F12" i="2"/>
  <c r="G8" i="2"/>
  <c r="F8" i="2"/>
  <c r="E8" i="2"/>
  <c r="O8" i="1"/>
  <c r="G4" i="2"/>
  <c r="F4" i="2"/>
  <c r="E4" i="2"/>
  <c r="O3" i="1"/>
  <c r="N25" i="1"/>
  <c r="N22" i="1"/>
  <c r="N18" i="1"/>
  <c r="N16" i="1"/>
  <c r="N5" i="1"/>
  <c r="N8" i="1"/>
  <c r="N12" i="1"/>
  <c r="N3" i="1"/>
  <c r="L27" i="1" l="1"/>
</calcChain>
</file>

<file path=xl/sharedStrings.xml><?xml version="1.0" encoding="utf-8"?>
<sst xmlns="http://schemas.openxmlformats.org/spreadsheetml/2006/main" count="207" uniqueCount="161">
  <si>
    <t>Utca neve</t>
  </si>
  <si>
    <t>Besorolási osztálya</t>
  </si>
  <si>
    <t>Meglévő lámpatest névleges teljesítménye</t>
  </si>
  <si>
    <t>Mért érték</t>
  </si>
  <si>
    <t>Értékelés</t>
  </si>
  <si>
    <t>Javasolt műszaki megoldás</t>
  </si>
  <si>
    <t>Becsült költség (bruttó)</t>
  </si>
  <si>
    <t>Oszlopszám???????????</t>
  </si>
  <si>
    <t>Világítási osztályhoz kapcsolódó követelmény</t>
  </si>
  <si>
    <t>Árpád utca</t>
  </si>
  <si>
    <t>C4</t>
  </si>
  <si>
    <t>Hofeka L60 W</t>
  </si>
  <si>
    <t>nem megfelelő</t>
  </si>
  <si>
    <r>
      <t>új kiváltó  lámpatest- Teceo 56 W-</t>
    </r>
    <r>
      <rPr>
        <b/>
        <sz val="8"/>
        <color theme="1"/>
        <rFont val="Calibri"/>
        <family val="2"/>
        <charset val="238"/>
        <scheme val="minor"/>
      </rPr>
      <t>2 db</t>
    </r>
  </si>
  <si>
    <t>1.1</t>
  </si>
  <si>
    <t>1.2</t>
  </si>
  <si>
    <t>2.1</t>
  </si>
  <si>
    <t>2.2</t>
  </si>
  <si>
    <t>2.3</t>
  </si>
  <si>
    <t>Hofeka L40 W</t>
  </si>
  <si>
    <t>új kiváltó  lámpatestek 16 db 41W; 12 db 43,5 W; 2 db 20W; 1 db 56 W</t>
  </si>
  <si>
    <t>3.1</t>
  </si>
  <si>
    <t>3.2</t>
  </si>
  <si>
    <t>3.3</t>
  </si>
  <si>
    <t>Hofeka L 20W</t>
  </si>
  <si>
    <t>C5</t>
  </si>
  <si>
    <t>Lajvér utca</t>
  </si>
  <si>
    <t>Bonyhádi út és mellékutcái</t>
  </si>
  <si>
    <t>3.4</t>
  </si>
  <si>
    <t>új kiváltó  lámpatestek 30 db Vitalum 20W; 1 db 41 W</t>
  </si>
  <si>
    <t>Nyéki utca</t>
  </si>
  <si>
    <t>Hofeka L20W</t>
  </si>
  <si>
    <t>4.1</t>
  </si>
  <si>
    <t>4.2</t>
  </si>
  <si>
    <t>4.3</t>
  </si>
  <si>
    <t>4.4</t>
  </si>
  <si>
    <t>új kiváltó  lámpatestek 14 db Vitalum 20W; 1 db 41 W</t>
  </si>
  <si>
    <t>Schreder 19 W</t>
  </si>
  <si>
    <t>Babits utca</t>
  </si>
  <si>
    <t>Hofeka L14 W</t>
  </si>
  <si>
    <t>5.1</t>
  </si>
  <si>
    <t>5.2</t>
  </si>
  <si>
    <t>P6</t>
  </si>
  <si>
    <t>Deák utca</t>
  </si>
  <si>
    <t>6.1</t>
  </si>
  <si>
    <t>6.2</t>
  </si>
  <si>
    <t>6.3</t>
  </si>
  <si>
    <t>6.4</t>
  </si>
  <si>
    <t>Olimpia utca</t>
  </si>
  <si>
    <t>7.1</t>
  </si>
  <si>
    <t>7.2</t>
  </si>
  <si>
    <t>7.3</t>
  </si>
  <si>
    <t>Őz utca</t>
  </si>
  <si>
    <t>8.1</t>
  </si>
  <si>
    <t>8.2</t>
  </si>
  <si>
    <t>Összesen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</si>
  <si>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m - közepes megvilágítási érték  (lx)</t>
    </r>
  </si>
  <si>
    <r>
      <t>U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- az úttest burkolatának fénysűrűsége száraz burnolat esetén (lx)</t>
    </r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</si>
  <si>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m (lx)</t>
    </r>
  </si>
  <si>
    <r>
      <t>U</t>
    </r>
    <r>
      <rPr>
        <vertAlign val="subscript"/>
        <sz val="11"/>
        <color theme="1"/>
        <rFont val="Calibri"/>
        <family val="2"/>
        <charset val="238"/>
        <scheme val="minor"/>
      </rPr>
      <t>0 (lx)</t>
    </r>
  </si>
  <si>
    <t>új kiváltó  lámpatestek 24 db Vitalum 13 W; 1 db oszlop, lámpatest, légkábel; 3 db pluszban üres oszlopra beépítendő Vitalum 13 W; 31 db lámpakar építése + csere 2,0m x0,5 m karra</t>
  </si>
  <si>
    <t>új kiváltó lámpatest 21 db Vitalum 13 W; 1 db Vitalum 20 W; 6 db lámpakar betonoszlopra 1,0m x 0,5m; 13 db pluszban üres oszlopra beépítendő Vitalum 13 W; 7 db lámpakar faoszlopra 0,5m</t>
  </si>
  <si>
    <t>Ú kiváltó lámpatest 16 db Vitalum 13 W;  7 db pluszban üres oszlopra beépítendő Vitalum 13 W;  26 db lámpakar építése+csere betonoszlopon 1,0 mx0,5 m karra</t>
  </si>
  <si>
    <t>új kiváltó lámpatest 10 db Vitalum 13 W;  1 db Vitalum 20 W; 8 db pluszban üres oszlopra beépítendő Vitalum 13 W; 8 db lámpakar betonoszlopra 1,0m x 0,5m</t>
  </si>
  <si>
    <t>Sorszám</t>
  </si>
  <si>
    <t>Kategória</t>
  </si>
  <si>
    <t>utcanév</t>
  </si>
  <si>
    <t>Becsült költség</t>
  </si>
  <si>
    <t>ME3b-II. rendű főutak</t>
  </si>
  <si>
    <t>Budai</t>
  </si>
  <si>
    <t>Szentháromság tér</t>
  </si>
  <si>
    <t>Árpád u.</t>
  </si>
  <si>
    <t>Bajai u.</t>
  </si>
  <si>
    <t>Bonyhádi u.</t>
  </si>
  <si>
    <t>Kossuth Lajos u.</t>
  </si>
  <si>
    <t>ME5a-gyűjtőút</t>
  </si>
  <si>
    <t>Bezerédj u.</t>
  </si>
  <si>
    <t>Kövesdi u.</t>
  </si>
  <si>
    <t>Lajvér u.</t>
  </si>
  <si>
    <t>Nyéki u.</t>
  </si>
  <si>
    <t>Ady Endre u.</t>
  </si>
  <si>
    <t>Arany János</t>
  </si>
  <si>
    <t xml:space="preserve"> Babits u.</t>
  </si>
  <si>
    <t>Baross u.</t>
  </si>
  <si>
    <t xml:space="preserve"> Béke sor</t>
  </si>
  <si>
    <t xml:space="preserve"> Békés u. </t>
  </si>
  <si>
    <t xml:space="preserve">Deák Ferenc u. </t>
  </si>
  <si>
    <t>Diófa sor</t>
  </si>
  <si>
    <t>Dolina u.</t>
  </si>
  <si>
    <t>Erzsébet u.</t>
  </si>
  <si>
    <t>Ferenc u.</t>
  </si>
  <si>
    <t>Flórián u.</t>
  </si>
  <si>
    <t>Fürdő u.</t>
  </si>
  <si>
    <t>Garay u.</t>
  </si>
  <si>
    <t>Gábor u.</t>
  </si>
  <si>
    <t>Gárdonyi u.</t>
  </si>
  <si>
    <t>Hársfas sor</t>
  </si>
  <si>
    <t>Hősök tere</t>
  </si>
  <si>
    <t>Hunyadi u.</t>
  </si>
  <si>
    <t>Ifjúsági u.</t>
  </si>
  <si>
    <t>Ilona u.</t>
  </si>
  <si>
    <t xml:space="preserve">József Attila u. </t>
  </si>
  <si>
    <t>Kápolna u.</t>
  </si>
  <si>
    <t>Kálvária u.</t>
  </si>
  <si>
    <t>Kertalja u.</t>
  </si>
  <si>
    <t>Kolozsvári u.</t>
  </si>
  <si>
    <t>Kölcsey u.</t>
  </si>
  <si>
    <t>Köves u.</t>
  </si>
  <si>
    <t>Magyar u.</t>
  </si>
  <si>
    <t>Malom u.</t>
  </si>
  <si>
    <t>Mária u.</t>
  </si>
  <si>
    <t>Mozi tér</t>
  </si>
  <si>
    <t>Nándor u.</t>
  </si>
  <si>
    <t>Nyár u.</t>
  </si>
  <si>
    <t>Olimpia u.</t>
  </si>
  <si>
    <t>Orbán u.</t>
  </si>
  <si>
    <t>Őz u.</t>
  </si>
  <si>
    <t>Pacsirta u.</t>
  </si>
  <si>
    <t>Park sétány</t>
  </si>
  <si>
    <t>Patak u.</t>
  </si>
  <si>
    <t>Perczel u.</t>
  </si>
  <si>
    <t>Petőfi u.</t>
  </si>
  <si>
    <t>Platán sor</t>
  </si>
  <si>
    <t>Ságvári u.</t>
  </si>
  <si>
    <t>Sóház u.</t>
  </si>
  <si>
    <t>Somogyi Béla u.</t>
  </si>
  <si>
    <t>Szabadság u.</t>
  </si>
  <si>
    <t>Széchenyi u.</t>
  </si>
  <si>
    <t>Szent István tér</t>
  </si>
  <si>
    <t>Táncsics u.</t>
  </si>
  <si>
    <t>Tavasz u.</t>
  </si>
  <si>
    <t xml:space="preserve"> Toldi u.</t>
  </si>
  <si>
    <t>Vadkert u.</t>
  </si>
  <si>
    <t>Vasutas tér</t>
  </si>
  <si>
    <t>Vendel u.</t>
  </si>
  <si>
    <t>Vörösmarty u.</t>
  </si>
  <si>
    <t>Zrínyi u.</t>
  </si>
  <si>
    <t>Dr. Hermann Egyed u.</t>
  </si>
  <si>
    <t>Vázkerámia ltp.</t>
  </si>
  <si>
    <t>Fő utca</t>
  </si>
  <si>
    <t>Svábhegy u.</t>
  </si>
  <si>
    <t xml:space="preserve">Tanya u. </t>
  </si>
  <si>
    <t>Présház u.</t>
  </si>
  <si>
    <t>Szüret u.</t>
  </si>
  <si>
    <t xml:space="preserve">Hegyalja u. </t>
  </si>
  <si>
    <t>Gubanchegyi út</t>
  </si>
  <si>
    <t>Pince sor</t>
  </si>
  <si>
    <t>Völgy u.</t>
  </si>
  <si>
    <t xml:space="preserve"> Bem u.</t>
  </si>
  <si>
    <t>Gauzertelep</t>
  </si>
  <si>
    <t>Bátaszéki tanyák</t>
  </si>
  <si>
    <t>egységár (Ft/m)</t>
  </si>
  <si>
    <t>ME4b-gyűjtőút C4</t>
  </si>
  <si>
    <t>Hossz (m)</t>
  </si>
  <si>
    <t>Egységár (ft/m)</t>
  </si>
  <si>
    <t>Átlag (Ft/m)</t>
  </si>
  <si>
    <t>Összhossz (m)</t>
  </si>
  <si>
    <t>hossz (m)</t>
  </si>
  <si>
    <t>ME6-kiszolgáló út P6</t>
  </si>
  <si>
    <t>Bátaszék-Kövesd P6</t>
  </si>
  <si>
    <t>Bátaszék-Lajvér 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</si>
</sst>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0.0"/>
    <numFmt numFmtId="170" formatCode="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49" fontId="0" fillId="0" borderId="0" xfId="0" applyNumberFormat="1"/>
    <xf numFmtId="164" fontId="6" fillId="0" borderId="0" xfId="0" applyNumberFormat="1" applyFont="1"/>
    <xf numFmtId="0" fontId="0" fillId="0" borderId="1" xfId="0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0" borderId="2" xfId="0" applyFont="1" applyBorder="1" applyAlignment="1">
      <alignment horizontal="center" wrapText="1"/>
    </xf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0" fillId="3" borderId="0" xfId="0" applyFill="1" applyBorder="1"/>
    <xf numFmtId="43" fontId="0" fillId="3" borderId="2" xfId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43" fontId="0" fillId="4" borderId="2" xfId="1" applyFont="1" applyFill="1" applyBorder="1" applyAlignment="1">
      <alignment horizontal="center" vertical="center"/>
    </xf>
    <xf numFmtId="43" fontId="0" fillId="4" borderId="3" xfId="1" applyFont="1" applyFill="1" applyBorder="1" applyAlignment="1">
      <alignment horizontal="center" vertical="center"/>
    </xf>
    <xf numFmtId="43" fontId="0" fillId="4" borderId="4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3" fontId="0" fillId="5" borderId="2" xfId="1" applyFont="1" applyFill="1" applyBorder="1" applyAlignment="1">
      <alignment horizontal="center" vertical="center"/>
    </xf>
    <xf numFmtId="43" fontId="0" fillId="5" borderId="3" xfId="1" applyFont="1" applyFill="1" applyBorder="1" applyAlignment="1">
      <alignment horizontal="center" vertical="center"/>
    </xf>
    <xf numFmtId="43" fontId="0" fillId="5" borderId="4" xfId="1" applyFont="1" applyFill="1" applyBorder="1" applyAlignment="1">
      <alignment horizontal="center" vertical="center"/>
    </xf>
    <xf numFmtId="43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3" borderId="1" xfId="0" applyNumberFormat="1" applyFill="1" applyBorder="1" applyAlignment="1"/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64" fontId="1" fillId="3" borderId="1" xfId="1" applyNumberFormat="1" applyFont="1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/>
    <xf numFmtId="165" fontId="0" fillId="3" borderId="1" xfId="0" applyNumberFormat="1" applyFill="1" applyBorder="1"/>
    <xf numFmtId="49" fontId="0" fillId="4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4" fontId="1" fillId="4" borderId="1" xfId="1" applyNumberFormat="1" applyFont="1" applyFill="1" applyBorder="1" applyAlignment="1">
      <alignment horizontal="center"/>
    </xf>
    <xf numFmtId="164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/>
    <xf numFmtId="2" fontId="0" fillId="4" borderId="1" xfId="0" applyNumberFormat="1" applyFill="1" applyBorder="1"/>
    <xf numFmtId="49" fontId="0" fillId="5" borderId="1" xfId="0" applyNumberFormat="1" applyFill="1" applyBorder="1"/>
    <xf numFmtId="0" fontId="0" fillId="5" borderId="1" xfId="0" applyFill="1" applyBorder="1" applyAlignment="1">
      <alignment horizontal="center" vertical="center"/>
    </xf>
    <xf numFmtId="165" fontId="0" fillId="5" borderId="1" xfId="0" applyNumberFormat="1" applyFill="1" applyBorder="1"/>
    <xf numFmtId="0" fontId="4" fillId="5" borderId="1" xfId="0" applyFont="1" applyFill="1" applyBorder="1" applyAlignment="1">
      <alignment horizontal="center" wrapText="1"/>
    </xf>
    <xf numFmtId="164" fontId="1" fillId="5" borderId="1" xfId="1" applyNumberFormat="1" applyFont="1" applyFill="1" applyBorder="1" applyAlignment="1">
      <alignment horizontal="center"/>
    </xf>
    <xf numFmtId="164" fontId="0" fillId="5" borderId="1" xfId="0" applyNumberFormat="1" applyFill="1" applyBorder="1"/>
    <xf numFmtId="170" fontId="0" fillId="5" borderId="1" xfId="0" applyNumberFormat="1" applyFill="1" applyBorder="1" applyAlignment="1">
      <alignment horizontal="center"/>
    </xf>
    <xf numFmtId="0" fontId="1" fillId="0" borderId="1" xfId="0" applyFont="1" applyBorder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43" fontId="0" fillId="6" borderId="2" xfId="1" applyFont="1" applyFill="1" applyBorder="1" applyAlignment="1">
      <alignment horizontal="center"/>
    </xf>
    <xf numFmtId="43" fontId="0" fillId="6" borderId="3" xfId="1" applyFont="1" applyFill="1" applyBorder="1" applyAlignment="1">
      <alignment horizontal="center"/>
    </xf>
    <xf numFmtId="43" fontId="0" fillId="6" borderId="4" xfId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43" fontId="0" fillId="7" borderId="2" xfId="1" applyFont="1" applyFill="1" applyBorder="1" applyAlignment="1">
      <alignment horizontal="center"/>
    </xf>
    <xf numFmtId="43" fontId="0" fillId="7" borderId="3" xfId="1" applyFont="1" applyFill="1" applyBorder="1" applyAlignment="1">
      <alignment horizontal="center"/>
    </xf>
    <xf numFmtId="43" fontId="0" fillId="7" borderId="4" xfId="1" applyFon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43" fontId="7" fillId="0" borderId="0" xfId="0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6" zoomScale="180" zoomScaleNormal="180" workbookViewId="0">
      <selection activeCell="O16" sqref="O16:O26"/>
    </sheetView>
  </sheetViews>
  <sheetFormatPr defaultRowHeight="15" x14ac:dyDescent="0.25"/>
  <cols>
    <col min="2" max="2" width="13.5703125" bestFit="1" customWidth="1"/>
    <col min="3" max="3" width="17.42578125" customWidth="1"/>
    <col min="4" max="4" width="0" hidden="1" customWidth="1"/>
    <col min="5" max="5" width="13.85546875" customWidth="1"/>
    <col min="7" max="7" width="20.42578125" customWidth="1"/>
    <col min="10" max="10" width="14.7109375" bestFit="1" customWidth="1"/>
    <col min="11" max="11" width="17.28515625" customWidth="1"/>
    <col min="12" max="12" width="17.28515625" bestFit="1" customWidth="1"/>
    <col min="15" max="15" width="16.85546875" customWidth="1"/>
  </cols>
  <sheetData>
    <row r="1" spans="1:15" ht="32.25" customHeight="1" x14ac:dyDescent="0.25">
      <c r="F1" s="19" t="s">
        <v>8</v>
      </c>
      <c r="G1" s="19"/>
      <c r="H1" s="19" t="s">
        <v>3</v>
      </c>
      <c r="I1" s="19"/>
    </row>
    <row r="2" spans="1:15" s="1" customFormat="1" ht="63" x14ac:dyDescent="0.25">
      <c r="A2" s="45"/>
      <c r="B2" s="46" t="s">
        <v>0</v>
      </c>
      <c r="C2" s="46" t="s">
        <v>1</v>
      </c>
      <c r="D2" s="46" t="s">
        <v>7</v>
      </c>
      <c r="E2" s="46" t="s">
        <v>2</v>
      </c>
      <c r="F2" s="47" t="s">
        <v>56</v>
      </c>
      <c r="G2" s="47" t="s">
        <v>57</v>
      </c>
      <c r="H2" s="48" t="s">
        <v>58</v>
      </c>
      <c r="I2" s="48" t="s">
        <v>59</v>
      </c>
      <c r="J2" s="46" t="s">
        <v>4</v>
      </c>
      <c r="K2" s="46" t="s">
        <v>5</v>
      </c>
      <c r="L2" s="46" t="s">
        <v>6</v>
      </c>
      <c r="M2" s="5" t="s">
        <v>153</v>
      </c>
      <c r="N2" s="5" t="s">
        <v>154</v>
      </c>
      <c r="O2" s="5" t="s">
        <v>155</v>
      </c>
    </row>
    <row r="3" spans="1:15" s="29" customFormat="1" ht="17.25" customHeight="1" x14ac:dyDescent="0.25">
      <c r="A3" s="49" t="s">
        <v>14</v>
      </c>
      <c r="B3" s="50" t="s">
        <v>9</v>
      </c>
      <c r="C3" s="50" t="s">
        <v>10</v>
      </c>
      <c r="D3" s="14"/>
      <c r="E3" s="14" t="s">
        <v>11</v>
      </c>
      <c r="F3" s="50">
        <v>10</v>
      </c>
      <c r="G3" s="50">
        <v>0.4</v>
      </c>
      <c r="H3" s="14">
        <v>3.5</v>
      </c>
      <c r="I3" s="14">
        <v>0.11</v>
      </c>
      <c r="J3" s="14" t="s">
        <v>12</v>
      </c>
      <c r="K3" s="51" t="s">
        <v>13</v>
      </c>
      <c r="L3" s="52">
        <v>609600</v>
      </c>
      <c r="M3" s="14">
        <v>150</v>
      </c>
      <c r="N3" s="53">
        <f>L3/M3</f>
        <v>4064</v>
      </c>
      <c r="O3" s="54">
        <f>(N3+N5)/2</f>
        <v>4311.4117647058829</v>
      </c>
    </row>
    <row r="4" spans="1:15" s="29" customFormat="1" ht="17.25" customHeight="1" x14ac:dyDescent="0.25">
      <c r="A4" s="49" t="s">
        <v>15</v>
      </c>
      <c r="B4" s="50"/>
      <c r="C4" s="50"/>
      <c r="D4" s="14"/>
      <c r="E4" s="14" t="s">
        <v>11</v>
      </c>
      <c r="F4" s="50"/>
      <c r="G4" s="50"/>
      <c r="H4" s="14">
        <v>9.3000000000000007</v>
      </c>
      <c r="I4" s="14">
        <v>0.16</v>
      </c>
      <c r="J4" s="14" t="s">
        <v>12</v>
      </c>
      <c r="K4" s="51"/>
      <c r="L4" s="52"/>
      <c r="M4" s="14"/>
      <c r="N4" s="53"/>
      <c r="O4" s="54"/>
    </row>
    <row r="5" spans="1:15" s="7" customFormat="1" ht="15.75" customHeight="1" x14ac:dyDescent="0.25">
      <c r="A5" s="55" t="s">
        <v>16</v>
      </c>
      <c r="B5" s="22" t="s">
        <v>27</v>
      </c>
      <c r="C5" s="50" t="s">
        <v>10</v>
      </c>
      <c r="D5" s="14"/>
      <c r="E5" s="14" t="s">
        <v>19</v>
      </c>
      <c r="F5" s="50">
        <v>10</v>
      </c>
      <c r="G5" s="50">
        <v>0.4</v>
      </c>
      <c r="H5" s="14">
        <v>4.8</v>
      </c>
      <c r="I5" s="14">
        <v>0.04</v>
      </c>
      <c r="J5" s="14" t="s">
        <v>12</v>
      </c>
      <c r="K5" s="51" t="s">
        <v>20</v>
      </c>
      <c r="L5" s="52">
        <v>6200000</v>
      </c>
      <c r="M5" s="14">
        <v>1360</v>
      </c>
      <c r="N5" s="53">
        <f t="shared" ref="N4:N12" si="0">L5/M5</f>
        <v>4558.8235294117649</v>
      </c>
      <c r="O5" s="54"/>
    </row>
    <row r="6" spans="1:15" s="7" customFormat="1" ht="13.5" customHeight="1" x14ac:dyDescent="0.25">
      <c r="A6" s="55" t="s">
        <v>17</v>
      </c>
      <c r="B6" s="22"/>
      <c r="C6" s="50"/>
      <c r="D6" s="14"/>
      <c r="E6" s="14" t="s">
        <v>19</v>
      </c>
      <c r="F6" s="50"/>
      <c r="G6" s="50"/>
      <c r="H6" s="56">
        <v>8</v>
      </c>
      <c r="I6" s="14">
        <v>0.1</v>
      </c>
      <c r="J6" s="14" t="s">
        <v>12</v>
      </c>
      <c r="K6" s="51"/>
      <c r="L6" s="52"/>
      <c r="M6" s="14"/>
      <c r="N6" s="53"/>
      <c r="O6" s="54"/>
    </row>
    <row r="7" spans="1:15" s="7" customFormat="1" ht="13.5" customHeight="1" x14ac:dyDescent="0.25">
      <c r="A7" s="55" t="s">
        <v>18</v>
      </c>
      <c r="B7" s="22"/>
      <c r="C7" s="50"/>
      <c r="D7" s="14"/>
      <c r="E7" s="14" t="s">
        <v>19</v>
      </c>
      <c r="F7" s="50"/>
      <c r="G7" s="50"/>
      <c r="H7" s="14">
        <v>4.3</v>
      </c>
      <c r="I7" s="56">
        <v>0</v>
      </c>
      <c r="J7" s="14" t="s">
        <v>12</v>
      </c>
      <c r="K7" s="51"/>
      <c r="L7" s="52"/>
      <c r="M7" s="14"/>
      <c r="N7" s="53"/>
      <c r="O7" s="54"/>
    </row>
    <row r="8" spans="1:15" s="8" customFormat="1" x14ac:dyDescent="0.25">
      <c r="A8" s="57" t="s">
        <v>21</v>
      </c>
      <c r="B8" s="58" t="s">
        <v>26</v>
      </c>
      <c r="C8" s="58" t="s">
        <v>25</v>
      </c>
      <c r="D8" s="15"/>
      <c r="E8" s="15" t="s">
        <v>24</v>
      </c>
      <c r="F8" s="58">
        <v>7.5</v>
      </c>
      <c r="G8" s="58">
        <v>0.4</v>
      </c>
      <c r="H8" s="15">
        <v>4.5999999999999996</v>
      </c>
      <c r="I8" s="15">
        <v>0.2</v>
      </c>
      <c r="J8" s="15" t="s">
        <v>12</v>
      </c>
      <c r="K8" s="59" t="s">
        <v>29</v>
      </c>
      <c r="L8" s="60">
        <v>4826000</v>
      </c>
      <c r="M8" s="15">
        <v>970</v>
      </c>
      <c r="N8" s="61">
        <f t="shared" si="0"/>
        <v>4975.2577319587626</v>
      </c>
      <c r="O8" s="62">
        <f>(N8+N12)/2</f>
        <v>4472.0038659793809</v>
      </c>
    </row>
    <row r="9" spans="1:15" s="8" customFormat="1" x14ac:dyDescent="0.25">
      <c r="A9" s="57" t="s">
        <v>22</v>
      </c>
      <c r="B9" s="58"/>
      <c r="C9" s="58"/>
      <c r="D9" s="15"/>
      <c r="E9" s="15" t="s">
        <v>24</v>
      </c>
      <c r="F9" s="58"/>
      <c r="G9" s="58"/>
      <c r="H9" s="15">
        <v>3.4</v>
      </c>
      <c r="I9" s="63">
        <v>0</v>
      </c>
      <c r="J9" s="15" t="s">
        <v>12</v>
      </c>
      <c r="K9" s="59"/>
      <c r="L9" s="60"/>
      <c r="M9" s="15"/>
      <c r="N9" s="61"/>
      <c r="O9" s="62"/>
    </row>
    <row r="10" spans="1:15" s="8" customFormat="1" x14ac:dyDescent="0.25">
      <c r="A10" s="57" t="s">
        <v>23</v>
      </c>
      <c r="B10" s="58"/>
      <c r="C10" s="58"/>
      <c r="D10" s="15"/>
      <c r="E10" s="15" t="s">
        <v>24</v>
      </c>
      <c r="F10" s="58"/>
      <c r="G10" s="58"/>
      <c r="H10" s="15">
        <v>2.9</v>
      </c>
      <c r="I10" s="63">
        <v>0</v>
      </c>
      <c r="J10" s="15" t="s">
        <v>12</v>
      </c>
      <c r="K10" s="59"/>
      <c r="L10" s="60"/>
      <c r="M10" s="15"/>
      <c r="N10" s="61"/>
      <c r="O10" s="62"/>
    </row>
    <row r="11" spans="1:15" s="8" customFormat="1" x14ac:dyDescent="0.25">
      <c r="A11" s="57" t="s">
        <v>28</v>
      </c>
      <c r="B11" s="58"/>
      <c r="C11" s="58"/>
      <c r="D11" s="15"/>
      <c r="E11" s="15" t="s">
        <v>24</v>
      </c>
      <c r="F11" s="58"/>
      <c r="G11" s="58"/>
      <c r="H11" s="15">
        <v>3.7</v>
      </c>
      <c r="I11" s="64">
        <v>0.27</v>
      </c>
      <c r="J11" s="15" t="s">
        <v>12</v>
      </c>
      <c r="K11" s="59"/>
      <c r="L11" s="60"/>
      <c r="M11" s="15"/>
      <c r="N11" s="61"/>
      <c r="O11" s="62"/>
    </row>
    <row r="12" spans="1:15" s="8" customFormat="1" x14ac:dyDescent="0.25">
      <c r="A12" s="57" t="s">
        <v>32</v>
      </c>
      <c r="B12" s="58" t="s">
        <v>30</v>
      </c>
      <c r="C12" s="58" t="s">
        <v>25</v>
      </c>
      <c r="D12" s="15"/>
      <c r="E12" s="15" t="s">
        <v>24</v>
      </c>
      <c r="F12" s="58">
        <v>7.5</v>
      </c>
      <c r="G12" s="58">
        <v>0.4</v>
      </c>
      <c r="H12" s="15">
        <v>4.3</v>
      </c>
      <c r="I12" s="63">
        <v>0.16</v>
      </c>
      <c r="J12" s="15" t="s">
        <v>12</v>
      </c>
      <c r="K12" s="59" t="s">
        <v>36</v>
      </c>
      <c r="L12" s="60">
        <v>1905000</v>
      </c>
      <c r="M12" s="15">
        <v>480</v>
      </c>
      <c r="N12" s="61">
        <f t="shared" si="0"/>
        <v>3968.75</v>
      </c>
      <c r="O12" s="62"/>
    </row>
    <row r="13" spans="1:15" s="8" customFormat="1" x14ac:dyDescent="0.25">
      <c r="A13" s="57" t="s">
        <v>33</v>
      </c>
      <c r="B13" s="58"/>
      <c r="C13" s="58"/>
      <c r="D13" s="15"/>
      <c r="E13" s="15" t="s">
        <v>37</v>
      </c>
      <c r="F13" s="58"/>
      <c r="G13" s="58"/>
      <c r="H13" s="15">
        <v>4.0999999999999996</v>
      </c>
      <c r="I13" s="63">
        <v>0</v>
      </c>
      <c r="J13" s="15" t="s">
        <v>12</v>
      </c>
      <c r="K13" s="59"/>
      <c r="L13" s="60"/>
      <c r="M13" s="15"/>
      <c r="N13" s="15"/>
      <c r="O13" s="62"/>
    </row>
    <row r="14" spans="1:15" s="8" customFormat="1" x14ac:dyDescent="0.25">
      <c r="A14" s="57" t="s">
        <v>34</v>
      </c>
      <c r="B14" s="58"/>
      <c r="C14" s="58"/>
      <c r="D14" s="15"/>
      <c r="E14" s="15" t="s">
        <v>24</v>
      </c>
      <c r="F14" s="58"/>
      <c r="G14" s="58"/>
      <c r="H14" s="63">
        <v>4</v>
      </c>
      <c r="I14" s="64">
        <v>0.25</v>
      </c>
      <c r="J14" s="15" t="s">
        <v>12</v>
      </c>
      <c r="K14" s="59"/>
      <c r="L14" s="60"/>
      <c r="M14" s="15"/>
      <c r="N14" s="15"/>
      <c r="O14" s="62"/>
    </row>
    <row r="15" spans="1:15" s="8" customFormat="1" x14ac:dyDescent="0.25">
      <c r="A15" s="57" t="s">
        <v>35</v>
      </c>
      <c r="B15" s="58"/>
      <c r="C15" s="58"/>
      <c r="D15" s="15"/>
      <c r="E15" s="15" t="s">
        <v>31</v>
      </c>
      <c r="F15" s="58"/>
      <c r="G15" s="58"/>
      <c r="H15" s="15">
        <v>3.5</v>
      </c>
      <c r="I15" s="63">
        <v>0</v>
      </c>
      <c r="J15" s="15" t="s">
        <v>12</v>
      </c>
      <c r="K15" s="59"/>
      <c r="L15" s="60"/>
      <c r="M15" s="15"/>
      <c r="N15" s="15"/>
      <c r="O15" s="62"/>
    </row>
    <row r="16" spans="1:15" s="9" customFormat="1" ht="48" customHeight="1" x14ac:dyDescent="0.25">
      <c r="A16" s="65" t="s">
        <v>40</v>
      </c>
      <c r="B16" s="66" t="s">
        <v>38</v>
      </c>
      <c r="C16" s="66" t="s">
        <v>42</v>
      </c>
      <c r="D16" s="16"/>
      <c r="E16" s="16" t="s">
        <v>39</v>
      </c>
      <c r="F16" s="66">
        <v>2</v>
      </c>
      <c r="G16" s="66">
        <v>0.4</v>
      </c>
      <c r="H16" s="16">
        <v>0.3</v>
      </c>
      <c r="I16" s="67">
        <v>0</v>
      </c>
      <c r="J16" s="16" t="s">
        <v>12</v>
      </c>
      <c r="K16" s="68" t="s">
        <v>60</v>
      </c>
      <c r="L16" s="69">
        <v>6223000</v>
      </c>
      <c r="M16" s="16">
        <v>660</v>
      </c>
      <c r="N16" s="70">
        <f>L16/M16</f>
        <v>9428.7878787878781</v>
      </c>
      <c r="O16" s="71">
        <f>(N16+N18+N22+N25)/4</f>
        <v>6759.0770535730053</v>
      </c>
    </row>
    <row r="17" spans="1:15" s="9" customFormat="1" ht="48" customHeight="1" x14ac:dyDescent="0.25">
      <c r="A17" s="65" t="s">
        <v>41</v>
      </c>
      <c r="B17" s="66"/>
      <c r="C17" s="66"/>
      <c r="D17" s="16"/>
      <c r="E17" s="16" t="s">
        <v>39</v>
      </c>
      <c r="F17" s="66"/>
      <c r="G17" s="66"/>
      <c r="H17" s="16">
        <v>0.4</v>
      </c>
      <c r="I17" s="67">
        <v>0</v>
      </c>
      <c r="J17" s="16" t="s">
        <v>12</v>
      </c>
      <c r="K17" s="68"/>
      <c r="L17" s="69"/>
      <c r="M17" s="16"/>
      <c r="N17" s="16"/>
      <c r="O17" s="71"/>
    </row>
    <row r="18" spans="1:15" s="9" customFormat="1" ht="23.25" customHeight="1" x14ac:dyDescent="0.25">
      <c r="A18" s="65" t="s">
        <v>44</v>
      </c>
      <c r="B18" s="66" t="s">
        <v>43</v>
      </c>
      <c r="C18" s="66" t="s">
        <v>42</v>
      </c>
      <c r="D18" s="16"/>
      <c r="E18" s="16" t="s">
        <v>39</v>
      </c>
      <c r="F18" s="66">
        <v>2</v>
      </c>
      <c r="G18" s="66">
        <v>0.4</v>
      </c>
      <c r="H18" s="16">
        <v>2.2999999999999998</v>
      </c>
      <c r="I18" s="67">
        <v>0</v>
      </c>
      <c r="J18" s="16" t="s">
        <v>12</v>
      </c>
      <c r="K18" s="68" t="s">
        <v>61</v>
      </c>
      <c r="L18" s="69">
        <v>5207000</v>
      </c>
      <c r="M18" s="16">
        <v>1240</v>
      </c>
      <c r="N18" s="70">
        <f>L18/M18</f>
        <v>4199.1935483870966</v>
      </c>
      <c r="O18" s="71"/>
    </row>
    <row r="19" spans="1:15" s="9" customFormat="1" ht="22.5" customHeight="1" x14ac:dyDescent="0.25">
      <c r="A19" s="65" t="s">
        <v>45</v>
      </c>
      <c r="B19" s="66"/>
      <c r="C19" s="66"/>
      <c r="D19" s="16"/>
      <c r="E19" s="16" t="s">
        <v>39</v>
      </c>
      <c r="F19" s="66"/>
      <c r="G19" s="66"/>
      <c r="H19" s="16">
        <v>2.4</v>
      </c>
      <c r="I19" s="67">
        <v>0</v>
      </c>
      <c r="J19" s="16" t="s">
        <v>12</v>
      </c>
      <c r="K19" s="68"/>
      <c r="L19" s="69"/>
      <c r="M19" s="16"/>
      <c r="N19" s="16"/>
      <c r="O19" s="71"/>
    </row>
    <row r="20" spans="1:15" s="9" customFormat="1" ht="22.5" customHeight="1" x14ac:dyDescent="0.25">
      <c r="A20" s="65" t="s">
        <v>46</v>
      </c>
      <c r="B20" s="66"/>
      <c r="C20" s="66"/>
      <c r="D20" s="16"/>
      <c r="E20" s="16" t="s">
        <v>39</v>
      </c>
      <c r="F20" s="66"/>
      <c r="G20" s="66"/>
      <c r="H20" s="16">
        <v>1.7</v>
      </c>
      <c r="I20" s="67">
        <v>0</v>
      </c>
      <c r="J20" s="16" t="s">
        <v>12</v>
      </c>
      <c r="K20" s="68"/>
      <c r="L20" s="69"/>
      <c r="M20" s="16"/>
      <c r="N20" s="16"/>
      <c r="O20" s="71"/>
    </row>
    <row r="21" spans="1:15" s="9" customFormat="1" ht="23.25" customHeight="1" x14ac:dyDescent="0.25">
      <c r="A21" s="65" t="s">
        <v>47</v>
      </c>
      <c r="B21" s="66"/>
      <c r="C21" s="66"/>
      <c r="D21" s="16"/>
      <c r="E21" s="16" t="s">
        <v>39</v>
      </c>
      <c r="F21" s="66"/>
      <c r="G21" s="66"/>
      <c r="H21" s="67">
        <v>3</v>
      </c>
      <c r="I21" s="67">
        <v>0</v>
      </c>
      <c r="J21" s="16" t="s">
        <v>12</v>
      </c>
      <c r="K21" s="68"/>
      <c r="L21" s="69"/>
      <c r="M21" s="16"/>
      <c r="N21" s="16"/>
      <c r="O21" s="71"/>
    </row>
    <row r="22" spans="1:15" s="9" customFormat="1" ht="34.5" customHeight="1" x14ac:dyDescent="0.25">
      <c r="A22" s="65" t="s">
        <v>49</v>
      </c>
      <c r="B22" s="66" t="s">
        <v>48</v>
      </c>
      <c r="C22" s="66" t="s">
        <v>42</v>
      </c>
      <c r="D22" s="16"/>
      <c r="E22" s="16" t="s">
        <v>39</v>
      </c>
      <c r="F22" s="66">
        <v>2</v>
      </c>
      <c r="G22" s="66">
        <v>0.4</v>
      </c>
      <c r="H22" s="16">
        <v>0.7</v>
      </c>
      <c r="I22" s="67">
        <v>0</v>
      </c>
      <c r="J22" s="16" t="s">
        <v>12</v>
      </c>
      <c r="K22" s="68" t="s">
        <v>62</v>
      </c>
      <c r="L22" s="69">
        <v>4953000</v>
      </c>
      <c r="M22" s="16">
        <v>670</v>
      </c>
      <c r="N22" s="70">
        <f>L22/M22</f>
        <v>7392.5373134328356</v>
      </c>
      <c r="O22" s="71"/>
    </row>
    <row r="23" spans="1:15" s="9" customFormat="1" ht="35.25" customHeight="1" x14ac:dyDescent="0.25">
      <c r="A23" s="65" t="s">
        <v>50</v>
      </c>
      <c r="B23" s="66"/>
      <c r="C23" s="66"/>
      <c r="D23" s="16"/>
      <c r="E23" s="16" t="s">
        <v>39</v>
      </c>
      <c r="F23" s="66"/>
      <c r="G23" s="66"/>
      <c r="H23" s="16">
        <v>1.4</v>
      </c>
      <c r="I23" s="67">
        <v>0</v>
      </c>
      <c r="J23" s="16" t="s">
        <v>12</v>
      </c>
      <c r="K23" s="68"/>
      <c r="L23" s="69"/>
      <c r="M23" s="16"/>
      <c r="N23" s="16"/>
      <c r="O23" s="71"/>
    </row>
    <row r="24" spans="1:15" s="9" customFormat="1" ht="34.5" customHeight="1" x14ac:dyDescent="0.25">
      <c r="A24" s="65" t="s">
        <v>51</v>
      </c>
      <c r="B24" s="66"/>
      <c r="C24" s="66"/>
      <c r="D24" s="16"/>
      <c r="E24" s="16" t="s">
        <v>39</v>
      </c>
      <c r="F24" s="66"/>
      <c r="G24" s="66"/>
      <c r="H24" s="16">
        <v>1.2</v>
      </c>
      <c r="I24" s="67">
        <v>0</v>
      </c>
      <c r="J24" s="16" t="s">
        <v>12</v>
      </c>
      <c r="K24" s="68"/>
      <c r="L24" s="69"/>
      <c r="M24" s="16"/>
      <c r="N24" s="16"/>
      <c r="O24" s="71"/>
    </row>
    <row r="25" spans="1:15" s="9" customFormat="1" ht="39.75" customHeight="1" x14ac:dyDescent="0.25">
      <c r="A25" s="65" t="s">
        <v>53</v>
      </c>
      <c r="B25" s="66" t="s">
        <v>52</v>
      </c>
      <c r="C25" s="66" t="s">
        <v>42</v>
      </c>
      <c r="D25" s="16"/>
      <c r="E25" s="16" t="s">
        <v>39</v>
      </c>
      <c r="F25" s="66">
        <v>2</v>
      </c>
      <c r="G25" s="66">
        <v>0.4</v>
      </c>
      <c r="H25" s="16">
        <v>1.6</v>
      </c>
      <c r="I25" s="67">
        <v>0</v>
      </c>
      <c r="J25" s="16" t="s">
        <v>12</v>
      </c>
      <c r="K25" s="68" t="s">
        <v>63</v>
      </c>
      <c r="L25" s="69">
        <v>3429000</v>
      </c>
      <c r="M25" s="16">
        <v>570</v>
      </c>
      <c r="N25" s="70">
        <f>L25/M25</f>
        <v>6015.7894736842109</v>
      </c>
      <c r="O25" s="71"/>
    </row>
    <row r="26" spans="1:15" s="9" customFormat="1" ht="39.75" customHeight="1" x14ac:dyDescent="0.25">
      <c r="A26" s="65" t="s">
        <v>54</v>
      </c>
      <c r="B26" s="66"/>
      <c r="C26" s="66"/>
      <c r="D26" s="16"/>
      <c r="E26" s="16" t="s">
        <v>39</v>
      </c>
      <c r="F26" s="66"/>
      <c r="G26" s="66"/>
      <c r="H26" s="16">
        <v>2.7</v>
      </c>
      <c r="I26" s="67">
        <v>0</v>
      </c>
      <c r="J26" s="16" t="s">
        <v>12</v>
      </c>
      <c r="K26" s="68"/>
      <c r="L26" s="69"/>
      <c r="M26" s="16"/>
      <c r="N26" s="16"/>
      <c r="O26" s="71"/>
    </row>
    <row r="27" spans="1:15" x14ac:dyDescent="0.25">
      <c r="A27" s="3" t="s">
        <v>55</v>
      </c>
      <c r="E27" s="2"/>
      <c r="L27" s="4">
        <f>SUM(L3:L26)</f>
        <v>33352600</v>
      </c>
    </row>
    <row r="28" spans="1:15" x14ac:dyDescent="0.25">
      <c r="A28" s="3"/>
    </row>
    <row r="29" spans="1:15" x14ac:dyDescent="0.25">
      <c r="A29" s="3"/>
    </row>
    <row r="30" spans="1:15" x14ac:dyDescent="0.25">
      <c r="A30" s="3"/>
    </row>
    <row r="31" spans="1:15" x14ac:dyDescent="0.25">
      <c r="A31" s="3"/>
    </row>
    <row r="32" spans="1:15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</sheetData>
  <mergeCells count="53">
    <mergeCell ref="O3:O7"/>
    <mergeCell ref="O8:O15"/>
    <mergeCell ref="O16:O26"/>
    <mergeCell ref="L12:L15"/>
    <mergeCell ref="F8:F11"/>
    <mergeCell ref="G8:G11"/>
    <mergeCell ref="C8:C11"/>
    <mergeCell ref="B8:B11"/>
    <mergeCell ref="K8:K11"/>
    <mergeCell ref="F12:F15"/>
    <mergeCell ref="G12:G15"/>
    <mergeCell ref="C12:C15"/>
    <mergeCell ref="B12:B15"/>
    <mergeCell ref="K12:K15"/>
    <mergeCell ref="K5:K7"/>
    <mergeCell ref="L5:L7"/>
    <mergeCell ref="F3:F4"/>
    <mergeCell ref="G3:G4"/>
    <mergeCell ref="L8:L11"/>
    <mergeCell ref="F1:G1"/>
    <mergeCell ref="H1:I1"/>
    <mergeCell ref="K3:K4"/>
    <mergeCell ref="L3:L4"/>
    <mergeCell ref="B16:B17"/>
    <mergeCell ref="F16:F17"/>
    <mergeCell ref="G16:G17"/>
    <mergeCell ref="K16:K17"/>
    <mergeCell ref="L16:L17"/>
    <mergeCell ref="C16:C17"/>
    <mergeCell ref="B5:B7"/>
    <mergeCell ref="B3:B4"/>
    <mergeCell ref="C5:C7"/>
    <mergeCell ref="C3:C4"/>
    <mergeCell ref="F5:F7"/>
    <mergeCell ref="G5:G7"/>
    <mergeCell ref="L18:L21"/>
    <mergeCell ref="B22:B24"/>
    <mergeCell ref="C22:C24"/>
    <mergeCell ref="F22:F24"/>
    <mergeCell ref="G22:G24"/>
    <mergeCell ref="K22:K24"/>
    <mergeCell ref="L22:L24"/>
    <mergeCell ref="B18:B21"/>
    <mergeCell ref="C18:C21"/>
    <mergeCell ref="F18:F21"/>
    <mergeCell ref="G18:G21"/>
    <mergeCell ref="K18:K21"/>
    <mergeCell ref="B25:B26"/>
    <mergeCell ref="K25:K26"/>
    <mergeCell ref="L25:L26"/>
    <mergeCell ref="F25:F26"/>
    <mergeCell ref="G25:G26"/>
    <mergeCell ref="C25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53" workbookViewId="0">
      <selection activeCell="B73" sqref="B73:B77"/>
    </sheetView>
  </sheetViews>
  <sheetFormatPr defaultRowHeight="15" x14ac:dyDescent="0.25"/>
  <cols>
    <col min="3" max="3" width="17.7109375" bestFit="1" customWidth="1"/>
    <col min="5" max="5" width="15.140625" bestFit="1" customWidth="1"/>
    <col min="6" max="6" width="15.140625" customWidth="1"/>
    <col min="7" max="7" width="17.28515625" bestFit="1" customWidth="1"/>
  </cols>
  <sheetData>
    <row r="1" spans="1:7" x14ac:dyDescent="0.25">
      <c r="A1" s="72" t="s">
        <v>64</v>
      </c>
      <c r="B1" s="72" t="s">
        <v>65</v>
      </c>
      <c r="C1" s="72" t="s">
        <v>66</v>
      </c>
      <c r="D1" s="72" t="s">
        <v>157</v>
      </c>
      <c r="E1" s="72" t="s">
        <v>151</v>
      </c>
      <c r="F1" s="72" t="s">
        <v>156</v>
      </c>
      <c r="G1" s="72" t="s">
        <v>67</v>
      </c>
    </row>
    <row r="2" spans="1:7" s="6" customFormat="1" x14ac:dyDescent="0.25">
      <c r="A2" s="13">
        <v>1</v>
      </c>
      <c r="B2" s="25" t="s">
        <v>68</v>
      </c>
      <c r="C2" s="13" t="s">
        <v>69</v>
      </c>
      <c r="D2" s="13">
        <v>1400</v>
      </c>
      <c r="E2" s="13"/>
      <c r="F2" s="13"/>
      <c r="G2" s="13"/>
    </row>
    <row r="3" spans="1:7" s="6" customFormat="1" x14ac:dyDescent="0.25">
      <c r="A3" s="13">
        <v>2</v>
      </c>
      <c r="B3" s="25"/>
      <c r="C3" s="13" t="s">
        <v>70</v>
      </c>
      <c r="D3" s="13">
        <v>280</v>
      </c>
      <c r="E3" s="13"/>
      <c r="F3" s="13"/>
      <c r="G3" s="13"/>
    </row>
    <row r="4" spans="1:7" s="7" customFormat="1" x14ac:dyDescent="0.25">
      <c r="A4" s="14">
        <v>3</v>
      </c>
      <c r="B4" s="26" t="s">
        <v>152</v>
      </c>
      <c r="C4" s="14" t="s">
        <v>71</v>
      </c>
      <c r="D4" s="14">
        <v>150</v>
      </c>
      <c r="E4" s="30">
        <f>Munka1!$O$3</f>
        <v>4311.4117647058829</v>
      </c>
      <c r="F4" s="30">
        <f>SUM(D4:D7)</f>
        <v>2990</v>
      </c>
      <c r="G4" s="30">
        <f>E4*F4</f>
        <v>12891121.176470591</v>
      </c>
    </row>
    <row r="5" spans="1:7" s="7" customFormat="1" x14ac:dyDescent="0.25">
      <c r="A5" s="14">
        <v>4</v>
      </c>
      <c r="B5" s="26"/>
      <c r="C5" s="14" t="s">
        <v>72</v>
      </c>
      <c r="D5" s="14">
        <v>540</v>
      </c>
      <c r="E5" s="31"/>
      <c r="F5" s="31"/>
      <c r="G5" s="31"/>
    </row>
    <row r="6" spans="1:7" s="7" customFormat="1" x14ac:dyDescent="0.25">
      <c r="A6" s="14">
        <v>5</v>
      </c>
      <c r="B6" s="26"/>
      <c r="C6" s="14" t="s">
        <v>73</v>
      </c>
      <c r="D6" s="14">
        <v>1360</v>
      </c>
      <c r="E6" s="31"/>
      <c r="F6" s="31"/>
      <c r="G6" s="31"/>
    </row>
    <row r="7" spans="1:7" s="7" customFormat="1" x14ac:dyDescent="0.25">
      <c r="A7" s="14">
        <v>6</v>
      </c>
      <c r="B7" s="26"/>
      <c r="C7" s="14" t="s">
        <v>74</v>
      </c>
      <c r="D7" s="14">
        <v>940</v>
      </c>
      <c r="E7" s="32"/>
      <c r="F7" s="32"/>
      <c r="G7" s="32"/>
    </row>
    <row r="8" spans="1:7" s="8" customFormat="1" ht="15" customHeight="1" x14ac:dyDescent="0.25">
      <c r="A8" s="15">
        <v>7</v>
      </c>
      <c r="B8" s="24" t="s">
        <v>75</v>
      </c>
      <c r="C8" s="15" t="s">
        <v>76</v>
      </c>
      <c r="D8" s="15">
        <v>790</v>
      </c>
      <c r="E8" s="36">
        <f>Munka1!$O$8</f>
        <v>4472.0038659793809</v>
      </c>
      <c r="F8" s="33">
        <f>SUM(D8:D11)</f>
        <v>2930</v>
      </c>
      <c r="G8" s="36">
        <f>E8*F8</f>
        <v>13102971.327319587</v>
      </c>
    </row>
    <row r="9" spans="1:7" s="8" customFormat="1" x14ac:dyDescent="0.25">
      <c r="A9" s="15">
        <v>8</v>
      </c>
      <c r="B9" s="24"/>
      <c r="C9" s="15" t="s">
        <v>77</v>
      </c>
      <c r="D9" s="15">
        <v>690</v>
      </c>
      <c r="E9" s="37"/>
      <c r="F9" s="34"/>
      <c r="G9" s="37"/>
    </row>
    <row r="10" spans="1:7" s="8" customFormat="1" x14ac:dyDescent="0.25">
      <c r="A10" s="15">
        <v>9</v>
      </c>
      <c r="B10" s="24"/>
      <c r="C10" s="15" t="s">
        <v>78</v>
      </c>
      <c r="D10" s="15">
        <v>970</v>
      </c>
      <c r="E10" s="37"/>
      <c r="F10" s="34"/>
      <c r="G10" s="37"/>
    </row>
    <row r="11" spans="1:7" s="8" customFormat="1" x14ac:dyDescent="0.25">
      <c r="A11" s="15">
        <v>10</v>
      </c>
      <c r="B11" s="24"/>
      <c r="C11" s="15" t="s">
        <v>79</v>
      </c>
      <c r="D11" s="15">
        <v>480</v>
      </c>
      <c r="E11" s="38"/>
      <c r="F11" s="35"/>
      <c r="G11" s="38"/>
    </row>
    <row r="12" spans="1:7" s="9" customFormat="1" x14ac:dyDescent="0.25">
      <c r="A12" s="16">
        <v>11</v>
      </c>
      <c r="B12" s="23" t="s">
        <v>158</v>
      </c>
      <c r="C12" s="16" t="s">
        <v>80</v>
      </c>
      <c r="D12" s="16">
        <v>520</v>
      </c>
      <c r="E12" s="41">
        <f>Munka1!$O$16</f>
        <v>6759.0770535730053</v>
      </c>
      <c r="F12" s="41">
        <f>SUM(D12:D72)</f>
        <v>22641</v>
      </c>
      <c r="G12" s="44">
        <f>E12*F12</f>
        <v>153032263.56994641</v>
      </c>
    </row>
    <row r="13" spans="1:7" s="9" customFormat="1" x14ac:dyDescent="0.25">
      <c r="A13" s="16">
        <v>12</v>
      </c>
      <c r="B13" s="23"/>
      <c r="C13" s="16" t="s">
        <v>81</v>
      </c>
      <c r="D13" s="16">
        <v>370</v>
      </c>
      <c r="E13" s="42"/>
      <c r="F13" s="42"/>
      <c r="G13" s="39"/>
    </row>
    <row r="14" spans="1:7" s="9" customFormat="1" x14ac:dyDescent="0.25">
      <c r="A14" s="16">
        <v>13</v>
      </c>
      <c r="B14" s="23"/>
      <c r="C14" s="16" t="s">
        <v>82</v>
      </c>
      <c r="D14" s="16">
        <v>660</v>
      </c>
      <c r="E14" s="42"/>
      <c r="F14" s="42"/>
      <c r="G14" s="39"/>
    </row>
    <row r="15" spans="1:7" s="9" customFormat="1" x14ac:dyDescent="0.25">
      <c r="A15" s="16">
        <v>14</v>
      </c>
      <c r="B15" s="23"/>
      <c r="C15" s="16" t="s">
        <v>83</v>
      </c>
      <c r="D15" s="16">
        <v>480</v>
      </c>
      <c r="E15" s="42"/>
      <c r="F15" s="42"/>
      <c r="G15" s="39"/>
    </row>
    <row r="16" spans="1:7" s="9" customFormat="1" x14ac:dyDescent="0.25">
      <c r="A16" s="16">
        <v>15</v>
      </c>
      <c r="B16" s="23"/>
      <c r="C16" s="16" t="s">
        <v>148</v>
      </c>
      <c r="D16" s="16">
        <v>160</v>
      </c>
      <c r="E16" s="42"/>
      <c r="F16" s="42"/>
      <c r="G16" s="39"/>
    </row>
    <row r="17" spans="1:7" s="9" customFormat="1" x14ac:dyDescent="0.25">
      <c r="A17" s="16">
        <v>16</v>
      </c>
      <c r="B17" s="23"/>
      <c r="C17" s="16" t="s">
        <v>84</v>
      </c>
      <c r="D17" s="16">
        <v>280</v>
      </c>
      <c r="E17" s="42"/>
      <c r="F17" s="42"/>
      <c r="G17" s="39"/>
    </row>
    <row r="18" spans="1:7" s="9" customFormat="1" x14ac:dyDescent="0.25">
      <c r="A18" s="16">
        <v>17</v>
      </c>
      <c r="B18" s="23"/>
      <c r="C18" s="16" t="s">
        <v>85</v>
      </c>
      <c r="D18" s="16">
        <v>200</v>
      </c>
      <c r="E18" s="42"/>
      <c r="F18" s="42"/>
      <c r="G18" s="39"/>
    </row>
    <row r="19" spans="1:7" s="9" customFormat="1" x14ac:dyDescent="0.25">
      <c r="A19" s="16">
        <v>18</v>
      </c>
      <c r="B19" s="23"/>
      <c r="C19" s="16" t="s">
        <v>86</v>
      </c>
      <c r="D19" s="16">
        <v>1240</v>
      </c>
      <c r="E19" s="42"/>
      <c r="F19" s="42"/>
      <c r="G19" s="39"/>
    </row>
    <row r="20" spans="1:7" s="9" customFormat="1" x14ac:dyDescent="0.25">
      <c r="A20" s="16">
        <v>19</v>
      </c>
      <c r="B20" s="23"/>
      <c r="C20" s="16" t="s">
        <v>87</v>
      </c>
      <c r="D20" s="16">
        <v>320</v>
      </c>
      <c r="E20" s="42"/>
      <c r="F20" s="42"/>
      <c r="G20" s="39"/>
    </row>
    <row r="21" spans="1:7" s="9" customFormat="1" x14ac:dyDescent="0.25">
      <c r="A21" s="16">
        <v>20</v>
      </c>
      <c r="B21" s="23"/>
      <c r="C21" s="16" t="s">
        <v>88</v>
      </c>
      <c r="D21" s="16">
        <v>300</v>
      </c>
      <c r="E21" s="42"/>
      <c r="F21" s="42"/>
      <c r="G21" s="39"/>
    </row>
    <row r="22" spans="1:7" s="9" customFormat="1" x14ac:dyDescent="0.25">
      <c r="A22" s="16">
        <v>21</v>
      </c>
      <c r="B22" s="23"/>
      <c r="C22" s="16" t="s">
        <v>89</v>
      </c>
      <c r="D22" s="16">
        <v>180</v>
      </c>
      <c r="E22" s="42"/>
      <c r="F22" s="42"/>
      <c r="G22" s="39"/>
    </row>
    <row r="23" spans="1:7" s="9" customFormat="1" x14ac:dyDescent="0.25">
      <c r="A23" s="16">
        <v>22</v>
      </c>
      <c r="B23" s="23"/>
      <c r="C23" s="16" t="s">
        <v>90</v>
      </c>
      <c r="D23" s="16">
        <v>200</v>
      </c>
      <c r="E23" s="42"/>
      <c r="F23" s="42"/>
      <c r="G23" s="39"/>
    </row>
    <row r="24" spans="1:7" s="9" customFormat="1" x14ac:dyDescent="0.25">
      <c r="A24" s="16">
        <v>23</v>
      </c>
      <c r="B24" s="23"/>
      <c r="C24" s="16" t="s">
        <v>91</v>
      </c>
      <c r="D24" s="16">
        <v>250</v>
      </c>
      <c r="E24" s="42"/>
      <c r="F24" s="42"/>
      <c r="G24" s="39"/>
    </row>
    <row r="25" spans="1:7" s="9" customFormat="1" x14ac:dyDescent="0.25">
      <c r="A25" s="16">
        <v>24</v>
      </c>
      <c r="B25" s="23"/>
      <c r="C25" s="16" t="s">
        <v>92</v>
      </c>
      <c r="D25" s="16">
        <v>190</v>
      </c>
      <c r="E25" s="42"/>
      <c r="F25" s="42"/>
      <c r="G25" s="39"/>
    </row>
    <row r="26" spans="1:7" s="9" customFormat="1" x14ac:dyDescent="0.25">
      <c r="A26" s="16">
        <v>25</v>
      </c>
      <c r="B26" s="23"/>
      <c r="C26" s="16" t="s">
        <v>93</v>
      </c>
      <c r="D26" s="16">
        <v>1140</v>
      </c>
      <c r="E26" s="42"/>
      <c r="F26" s="42"/>
      <c r="G26" s="39"/>
    </row>
    <row r="27" spans="1:7" s="9" customFormat="1" x14ac:dyDescent="0.25">
      <c r="A27" s="16">
        <v>26</v>
      </c>
      <c r="B27" s="23"/>
      <c r="C27" s="16" t="s">
        <v>94</v>
      </c>
      <c r="D27" s="16">
        <v>120</v>
      </c>
      <c r="E27" s="42"/>
      <c r="F27" s="42"/>
      <c r="G27" s="39"/>
    </row>
    <row r="28" spans="1:7" s="9" customFormat="1" x14ac:dyDescent="0.25">
      <c r="A28" s="16">
        <v>27</v>
      </c>
      <c r="B28" s="23"/>
      <c r="C28" s="16" t="s">
        <v>95</v>
      </c>
      <c r="D28" s="16">
        <v>320</v>
      </c>
      <c r="E28" s="42"/>
      <c r="F28" s="42"/>
      <c r="G28" s="39"/>
    </row>
    <row r="29" spans="1:7" s="9" customFormat="1" x14ac:dyDescent="0.25">
      <c r="A29" s="16">
        <v>28</v>
      </c>
      <c r="B29" s="23"/>
      <c r="C29" s="16" t="s">
        <v>149</v>
      </c>
      <c r="D29" s="16">
        <v>720</v>
      </c>
      <c r="E29" s="42"/>
      <c r="F29" s="42"/>
      <c r="G29" s="39"/>
    </row>
    <row r="30" spans="1:7" s="9" customFormat="1" x14ac:dyDescent="0.25">
      <c r="A30" s="16">
        <v>29</v>
      </c>
      <c r="B30" s="23"/>
      <c r="C30" s="16" t="s">
        <v>96</v>
      </c>
      <c r="D30" s="16">
        <v>320</v>
      </c>
      <c r="E30" s="42"/>
      <c r="F30" s="42"/>
      <c r="G30" s="39"/>
    </row>
    <row r="31" spans="1:7" s="9" customFormat="1" x14ac:dyDescent="0.25">
      <c r="A31" s="16">
        <v>30</v>
      </c>
      <c r="B31" s="23"/>
      <c r="C31" s="16" t="s">
        <v>97</v>
      </c>
      <c r="D31" s="16">
        <v>100</v>
      </c>
      <c r="E31" s="42"/>
      <c r="F31" s="42"/>
      <c r="G31" s="39"/>
    </row>
    <row r="32" spans="1:7" s="9" customFormat="1" x14ac:dyDescent="0.25">
      <c r="A32" s="16">
        <v>31</v>
      </c>
      <c r="B32" s="23"/>
      <c r="C32" s="16" t="s">
        <v>98</v>
      </c>
      <c r="D32" s="16">
        <v>1460</v>
      </c>
      <c r="E32" s="42"/>
      <c r="F32" s="42"/>
      <c r="G32" s="39"/>
    </row>
    <row r="33" spans="1:7" s="9" customFormat="1" x14ac:dyDescent="0.25">
      <c r="A33" s="16">
        <v>32</v>
      </c>
      <c r="B33" s="23"/>
      <c r="C33" s="16" t="s">
        <v>99</v>
      </c>
      <c r="D33" s="16">
        <v>200</v>
      </c>
      <c r="E33" s="42"/>
      <c r="F33" s="42"/>
      <c r="G33" s="39"/>
    </row>
    <row r="34" spans="1:7" s="9" customFormat="1" x14ac:dyDescent="0.25">
      <c r="A34" s="16">
        <v>33</v>
      </c>
      <c r="B34" s="23"/>
      <c r="C34" s="16" t="s">
        <v>100</v>
      </c>
      <c r="D34" s="16">
        <v>160</v>
      </c>
      <c r="E34" s="42"/>
      <c r="F34" s="42"/>
      <c r="G34" s="39"/>
    </row>
    <row r="35" spans="1:7" s="9" customFormat="1" x14ac:dyDescent="0.25">
      <c r="A35" s="16">
        <v>34</v>
      </c>
      <c r="B35" s="23"/>
      <c r="C35" s="16" t="s">
        <v>101</v>
      </c>
      <c r="D35" s="16">
        <v>350</v>
      </c>
      <c r="E35" s="42"/>
      <c r="F35" s="42"/>
      <c r="G35" s="39"/>
    </row>
    <row r="36" spans="1:7" s="9" customFormat="1" x14ac:dyDescent="0.25">
      <c r="A36" s="16">
        <v>35</v>
      </c>
      <c r="B36" s="23"/>
      <c r="C36" s="16" t="s">
        <v>102</v>
      </c>
      <c r="D36" s="16">
        <v>150</v>
      </c>
      <c r="E36" s="42"/>
      <c r="F36" s="42"/>
      <c r="G36" s="39"/>
    </row>
    <row r="37" spans="1:7" s="9" customFormat="1" x14ac:dyDescent="0.25">
      <c r="A37" s="16">
        <v>36</v>
      </c>
      <c r="B37" s="23"/>
      <c r="C37" s="16" t="s">
        <v>103</v>
      </c>
      <c r="D37" s="16">
        <v>100</v>
      </c>
      <c r="E37" s="42"/>
      <c r="F37" s="42"/>
      <c r="G37" s="39"/>
    </row>
    <row r="38" spans="1:7" s="9" customFormat="1" x14ac:dyDescent="0.25">
      <c r="A38" s="16">
        <v>37</v>
      </c>
      <c r="B38" s="23"/>
      <c r="C38" s="16" t="s">
        <v>104</v>
      </c>
      <c r="D38" s="16">
        <v>360</v>
      </c>
      <c r="E38" s="42"/>
      <c r="F38" s="42"/>
      <c r="G38" s="39"/>
    </row>
    <row r="39" spans="1:7" s="9" customFormat="1" x14ac:dyDescent="0.25">
      <c r="A39" s="16">
        <v>38</v>
      </c>
      <c r="B39" s="23"/>
      <c r="C39" s="16" t="s">
        <v>105</v>
      </c>
      <c r="D39" s="16">
        <v>600</v>
      </c>
      <c r="E39" s="42"/>
      <c r="F39" s="42"/>
      <c r="G39" s="39"/>
    </row>
    <row r="40" spans="1:7" s="9" customFormat="1" x14ac:dyDescent="0.25">
      <c r="A40" s="16">
        <v>40</v>
      </c>
      <c r="B40" s="23"/>
      <c r="C40" s="16" t="s">
        <v>106</v>
      </c>
      <c r="D40" s="16">
        <v>380</v>
      </c>
      <c r="E40" s="42"/>
      <c r="F40" s="42"/>
      <c r="G40" s="39"/>
    </row>
    <row r="41" spans="1:7" s="9" customFormat="1" x14ac:dyDescent="0.25">
      <c r="A41" s="16">
        <v>41</v>
      </c>
      <c r="B41" s="23"/>
      <c r="C41" s="16" t="s">
        <v>107</v>
      </c>
      <c r="D41" s="16">
        <v>160</v>
      </c>
      <c r="E41" s="42"/>
      <c r="F41" s="42"/>
      <c r="G41" s="39"/>
    </row>
    <row r="42" spans="1:7" s="9" customFormat="1" x14ac:dyDescent="0.25">
      <c r="A42" s="16">
        <v>42</v>
      </c>
      <c r="B42" s="23"/>
      <c r="C42" s="16" t="s">
        <v>108</v>
      </c>
      <c r="D42" s="16">
        <v>380</v>
      </c>
      <c r="E42" s="42"/>
      <c r="F42" s="42"/>
      <c r="G42" s="39"/>
    </row>
    <row r="43" spans="1:7" s="9" customFormat="1" x14ac:dyDescent="0.25">
      <c r="A43" s="16">
        <v>43</v>
      </c>
      <c r="B43" s="23"/>
      <c r="C43" s="16" t="s">
        <v>109</v>
      </c>
      <c r="D43" s="16">
        <v>160</v>
      </c>
      <c r="E43" s="42"/>
      <c r="F43" s="42"/>
      <c r="G43" s="39"/>
    </row>
    <row r="44" spans="1:7" s="9" customFormat="1" x14ac:dyDescent="0.25">
      <c r="A44" s="16">
        <v>44</v>
      </c>
      <c r="B44" s="23"/>
      <c r="C44" s="16" t="s">
        <v>110</v>
      </c>
      <c r="D44" s="16">
        <v>170</v>
      </c>
      <c r="E44" s="42"/>
      <c r="F44" s="42"/>
      <c r="G44" s="39"/>
    </row>
    <row r="45" spans="1:7" s="9" customFormat="1" x14ac:dyDescent="0.25">
      <c r="A45" s="16">
        <v>45</v>
      </c>
      <c r="B45" s="23"/>
      <c r="C45" s="16" t="s">
        <v>111</v>
      </c>
      <c r="D45" s="16">
        <v>220</v>
      </c>
      <c r="E45" s="42"/>
      <c r="F45" s="42"/>
      <c r="G45" s="39"/>
    </row>
    <row r="46" spans="1:7" s="9" customFormat="1" x14ac:dyDescent="0.25">
      <c r="A46" s="16">
        <v>46</v>
      </c>
      <c r="B46" s="23"/>
      <c r="C46" s="16" t="s">
        <v>112</v>
      </c>
      <c r="D46" s="16">
        <v>160</v>
      </c>
      <c r="E46" s="42"/>
      <c r="F46" s="42"/>
      <c r="G46" s="39"/>
    </row>
    <row r="47" spans="1:7" s="9" customFormat="1" x14ac:dyDescent="0.25">
      <c r="A47" s="16">
        <v>47</v>
      </c>
      <c r="B47" s="23"/>
      <c r="C47" s="16" t="s">
        <v>113</v>
      </c>
      <c r="D47" s="16">
        <v>240</v>
      </c>
      <c r="E47" s="42"/>
      <c r="F47" s="42"/>
      <c r="G47" s="39"/>
    </row>
    <row r="48" spans="1:7" s="9" customFormat="1" x14ac:dyDescent="0.25">
      <c r="A48" s="16">
        <v>48</v>
      </c>
      <c r="B48" s="23"/>
      <c r="C48" s="16" t="s">
        <v>114</v>
      </c>
      <c r="D48" s="16">
        <v>670</v>
      </c>
      <c r="E48" s="42"/>
      <c r="F48" s="42"/>
      <c r="G48" s="39"/>
    </row>
    <row r="49" spans="1:7" s="9" customFormat="1" x14ac:dyDescent="0.25">
      <c r="A49" s="16">
        <v>49</v>
      </c>
      <c r="B49" s="23"/>
      <c r="C49" s="16" t="s">
        <v>115</v>
      </c>
      <c r="D49" s="16">
        <v>520</v>
      </c>
      <c r="E49" s="42"/>
      <c r="F49" s="42"/>
      <c r="G49" s="39"/>
    </row>
    <row r="50" spans="1:7" s="9" customFormat="1" x14ac:dyDescent="0.25">
      <c r="A50" s="16">
        <v>50</v>
      </c>
      <c r="B50" s="23"/>
      <c r="C50" s="16" t="s">
        <v>116</v>
      </c>
      <c r="D50" s="16">
        <v>570</v>
      </c>
      <c r="E50" s="42"/>
      <c r="F50" s="42"/>
      <c r="G50" s="39"/>
    </row>
    <row r="51" spans="1:7" s="9" customFormat="1" x14ac:dyDescent="0.25">
      <c r="A51" s="16">
        <v>51</v>
      </c>
      <c r="B51" s="23"/>
      <c r="C51" s="16" t="s">
        <v>117</v>
      </c>
      <c r="D51" s="16">
        <v>380</v>
      </c>
      <c r="E51" s="42"/>
      <c r="F51" s="42"/>
      <c r="G51" s="39"/>
    </row>
    <row r="52" spans="1:7" s="9" customFormat="1" x14ac:dyDescent="0.25">
      <c r="A52" s="16">
        <v>52</v>
      </c>
      <c r="B52" s="23"/>
      <c r="C52" s="16" t="s">
        <v>118</v>
      </c>
      <c r="D52" s="16">
        <v>420</v>
      </c>
      <c r="E52" s="42"/>
      <c r="F52" s="42"/>
      <c r="G52" s="39"/>
    </row>
    <row r="53" spans="1:7" s="9" customFormat="1" x14ac:dyDescent="0.25">
      <c r="A53" s="16">
        <v>53</v>
      </c>
      <c r="B53" s="23"/>
      <c r="C53" s="16" t="s">
        <v>119</v>
      </c>
      <c r="D53" s="16">
        <v>580</v>
      </c>
      <c r="E53" s="42"/>
      <c r="F53" s="42"/>
      <c r="G53" s="39"/>
    </row>
    <row r="54" spans="1:7" s="9" customFormat="1" x14ac:dyDescent="0.25">
      <c r="A54" s="16">
        <v>54</v>
      </c>
      <c r="B54" s="23"/>
      <c r="C54" s="16" t="s">
        <v>120</v>
      </c>
      <c r="D54" s="16">
        <v>1020</v>
      </c>
      <c r="E54" s="42"/>
      <c r="F54" s="42"/>
      <c r="G54" s="39"/>
    </row>
    <row r="55" spans="1:7" s="9" customFormat="1" x14ac:dyDescent="0.25">
      <c r="A55" s="16">
        <v>55</v>
      </c>
      <c r="B55" s="23"/>
      <c r="C55" s="16" t="s">
        <v>121</v>
      </c>
      <c r="D55" s="16">
        <v>380</v>
      </c>
      <c r="E55" s="42"/>
      <c r="F55" s="42"/>
      <c r="G55" s="39"/>
    </row>
    <row r="56" spans="1:7" s="9" customFormat="1" x14ac:dyDescent="0.25">
      <c r="A56" s="16">
        <v>56</v>
      </c>
      <c r="B56" s="23"/>
      <c r="C56" s="16" t="s">
        <v>122</v>
      </c>
      <c r="D56" s="16">
        <v>250</v>
      </c>
      <c r="E56" s="42"/>
      <c r="F56" s="42"/>
      <c r="G56" s="39"/>
    </row>
    <row r="57" spans="1:7" s="9" customFormat="1" x14ac:dyDescent="0.25">
      <c r="A57" s="16">
        <v>57</v>
      </c>
      <c r="B57" s="23"/>
      <c r="C57" s="16" t="s">
        <v>123</v>
      </c>
      <c r="D57" s="16">
        <v>160</v>
      </c>
      <c r="E57" s="42"/>
      <c r="F57" s="42"/>
      <c r="G57" s="39"/>
    </row>
    <row r="58" spans="1:7" s="9" customFormat="1" x14ac:dyDescent="0.25">
      <c r="A58" s="16">
        <v>58</v>
      </c>
      <c r="B58" s="23"/>
      <c r="C58" s="16" t="s">
        <v>124</v>
      </c>
      <c r="D58" s="16">
        <v>180</v>
      </c>
      <c r="E58" s="42"/>
      <c r="F58" s="42"/>
      <c r="G58" s="39"/>
    </row>
    <row r="59" spans="1:7" s="9" customFormat="1" x14ac:dyDescent="0.25">
      <c r="A59" s="16">
        <v>59</v>
      </c>
      <c r="B59" s="23"/>
      <c r="C59" s="16" t="s">
        <v>125</v>
      </c>
      <c r="D59" s="16">
        <v>540</v>
      </c>
      <c r="E59" s="42"/>
      <c r="F59" s="42"/>
      <c r="G59" s="39"/>
    </row>
    <row r="60" spans="1:7" s="9" customFormat="1" x14ac:dyDescent="0.25">
      <c r="A60" s="16">
        <v>60</v>
      </c>
      <c r="B60" s="23"/>
      <c r="C60" s="16" t="s">
        <v>126</v>
      </c>
      <c r="D60" s="16">
        <v>450</v>
      </c>
      <c r="E60" s="42"/>
      <c r="F60" s="42"/>
      <c r="G60" s="39"/>
    </row>
    <row r="61" spans="1:7" s="9" customFormat="1" x14ac:dyDescent="0.25">
      <c r="A61" s="16">
        <v>61</v>
      </c>
      <c r="B61" s="23"/>
      <c r="C61" s="16" t="s">
        <v>127</v>
      </c>
      <c r="D61" s="16">
        <v>220</v>
      </c>
      <c r="E61" s="42"/>
      <c r="F61" s="42"/>
      <c r="G61" s="39"/>
    </row>
    <row r="62" spans="1:7" s="9" customFormat="1" x14ac:dyDescent="0.25">
      <c r="A62" s="16">
        <v>62</v>
      </c>
      <c r="B62" s="23"/>
      <c r="C62" s="16" t="s">
        <v>128</v>
      </c>
      <c r="D62" s="16">
        <v>280</v>
      </c>
      <c r="E62" s="42"/>
      <c r="F62" s="42"/>
      <c r="G62" s="39"/>
    </row>
    <row r="63" spans="1:7" s="9" customFormat="1" x14ac:dyDescent="0.25">
      <c r="A63" s="16">
        <v>63</v>
      </c>
      <c r="B63" s="23"/>
      <c r="C63" s="16" t="s">
        <v>129</v>
      </c>
      <c r="D63" s="16">
        <v>540</v>
      </c>
      <c r="E63" s="42"/>
      <c r="F63" s="42"/>
      <c r="G63" s="39"/>
    </row>
    <row r="64" spans="1:7" s="9" customFormat="1" x14ac:dyDescent="0.25">
      <c r="A64" s="16">
        <v>64</v>
      </c>
      <c r="B64" s="23"/>
      <c r="C64" s="16" t="s">
        <v>130</v>
      </c>
      <c r="D64" s="16">
        <v>220</v>
      </c>
      <c r="E64" s="42"/>
      <c r="F64" s="42"/>
      <c r="G64" s="39"/>
    </row>
    <row r="65" spans="1:7" s="9" customFormat="1" x14ac:dyDescent="0.25">
      <c r="A65" s="16">
        <v>65</v>
      </c>
      <c r="B65" s="23"/>
      <c r="C65" s="16" t="s">
        <v>131</v>
      </c>
      <c r="D65" s="16">
        <v>200</v>
      </c>
      <c r="E65" s="42"/>
      <c r="F65" s="42"/>
      <c r="G65" s="39"/>
    </row>
    <row r="66" spans="1:7" s="9" customFormat="1" x14ac:dyDescent="0.25">
      <c r="A66" s="16">
        <v>66</v>
      </c>
      <c r="B66" s="23"/>
      <c r="C66" s="16" t="s">
        <v>132</v>
      </c>
      <c r="D66" s="16">
        <v>140</v>
      </c>
      <c r="E66" s="42"/>
      <c r="F66" s="42"/>
      <c r="G66" s="39"/>
    </row>
    <row r="67" spans="1:7" s="9" customFormat="1" x14ac:dyDescent="0.25">
      <c r="A67" s="16">
        <v>67</v>
      </c>
      <c r="B67" s="23"/>
      <c r="C67" s="16" t="s">
        <v>133</v>
      </c>
      <c r="D67" s="16">
        <v>240</v>
      </c>
      <c r="E67" s="42"/>
      <c r="F67" s="42"/>
      <c r="G67" s="39"/>
    </row>
    <row r="68" spans="1:7" s="9" customFormat="1" x14ac:dyDescent="0.25">
      <c r="A68" s="16">
        <v>68</v>
      </c>
      <c r="B68" s="23"/>
      <c r="C68" s="16" t="s">
        <v>134</v>
      </c>
      <c r="D68" s="16">
        <v>300</v>
      </c>
      <c r="E68" s="42"/>
      <c r="F68" s="42"/>
      <c r="G68" s="39"/>
    </row>
    <row r="69" spans="1:7" s="9" customFormat="1" x14ac:dyDescent="0.25">
      <c r="A69" s="16">
        <v>69</v>
      </c>
      <c r="B69" s="23"/>
      <c r="C69" s="16" t="s">
        <v>135</v>
      </c>
      <c r="D69" s="16">
        <v>270</v>
      </c>
      <c r="E69" s="42"/>
      <c r="F69" s="42"/>
      <c r="G69" s="39"/>
    </row>
    <row r="70" spans="1:7" s="9" customFormat="1" x14ac:dyDescent="0.25">
      <c r="A70" s="16">
        <v>70</v>
      </c>
      <c r="B70" s="23"/>
      <c r="C70" s="16" t="s">
        <v>136</v>
      </c>
      <c r="D70" s="16">
        <v>270</v>
      </c>
      <c r="E70" s="42"/>
      <c r="F70" s="42"/>
      <c r="G70" s="39"/>
    </row>
    <row r="71" spans="1:7" s="9" customFormat="1" x14ac:dyDescent="0.25">
      <c r="A71" s="16">
        <v>71</v>
      </c>
      <c r="B71" s="23"/>
      <c r="C71" s="16" t="s">
        <v>137</v>
      </c>
      <c r="D71" s="16">
        <v>350</v>
      </c>
      <c r="E71" s="42"/>
      <c r="F71" s="42"/>
      <c r="G71" s="39"/>
    </row>
    <row r="72" spans="1:7" s="9" customFormat="1" x14ac:dyDescent="0.25">
      <c r="A72" s="16">
        <v>72</v>
      </c>
      <c r="B72" s="23"/>
      <c r="C72" s="16" t="s">
        <v>138</v>
      </c>
      <c r="D72" s="16">
        <v>171</v>
      </c>
      <c r="E72" s="43"/>
      <c r="F72" s="43"/>
      <c r="G72" s="40"/>
    </row>
    <row r="73" spans="1:7" s="10" customFormat="1" x14ac:dyDescent="0.25">
      <c r="A73" s="17">
        <v>73</v>
      </c>
      <c r="B73" s="27" t="s">
        <v>159</v>
      </c>
      <c r="C73" s="17" t="s">
        <v>139</v>
      </c>
      <c r="D73" s="20">
        <v>1910</v>
      </c>
      <c r="E73" s="76">
        <f>Munka1!$O$16</f>
        <v>6759.0770535730053</v>
      </c>
      <c r="F73" s="73">
        <v>1910</v>
      </c>
      <c r="G73" s="79">
        <f>E73*F73</f>
        <v>12909837.17232444</v>
      </c>
    </row>
    <row r="74" spans="1:7" s="10" customFormat="1" x14ac:dyDescent="0.25">
      <c r="A74" s="17">
        <v>74</v>
      </c>
      <c r="B74" s="27"/>
      <c r="C74" s="17" t="s">
        <v>140</v>
      </c>
      <c r="D74" s="20"/>
      <c r="E74" s="77"/>
      <c r="F74" s="74"/>
      <c r="G74" s="80"/>
    </row>
    <row r="75" spans="1:7" s="10" customFormat="1" x14ac:dyDescent="0.25">
      <c r="A75" s="17">
        <v>75</v>
      </c>
      <c r="B75" s="27"/>
      <c r="C75" s="17" t="s">
        <v>141</v>
      </c>
      <c r="D75" s="20"/>
      <c r="E75" s="77"/>
      <c r="F75" s="74"/>
      <c r="G75" s="80"/>
    </row>
    <row r="76" spans="1:7" s="10" customFormat="1" x14ac:dyDescent="0.25">
      <c r="A76" s="17">
        <v>76</v>
      </c>
      <c r="B76" s="27"/>
      <c r="C76" s="17" t="s">
        <v>142</v>
      </c>
      <c r="D76" s="20"/>
      <c r="E76" s="77"/>
      <c r="F76" s="74"/>
      <c r="G76" s="80"/>
    </row>
    <row r="77" spans="1:7" s="10" customFormat="1" x14ac:dyDescent="0.25">
      <c r="A77" s="17">
        <v>77</v>
      </c>
      <c r="B77" s="27"/>
      <c r="C77" s="17" t="s">
        <v>143</v>
      </c>
      <c r="D77" s="20"/>
      <c r="E77" s="78"/>
      <c r="F77" s="75"/>
      <c r="G77" s="81"/>
    </row>
    <row r="78" spans="1:7" s="11" customFormat="1" x14ac:dyDescent="0.25">
      <c r="A78" s="18">
        <v>78</v>
      </c>
      <c r="B78" s="28" t="s">
        <v>160</v>
      </c>
      <c r="C78" s="18" t="s">
        <v>144</v>
      </c>
      <c r="D78" s="21">
        <v>1780</v>
      </c>
      <c r="E78" s="88">
        <f>Munka1!$O$16</f>
        <v>6759.0770535730053</v>
      </c>
      <c r="F78" s="82">
        <v>1780</v>
      </c>
      <c r="G78" s="85">
        <f>E78*F78</f>
        <v>12031157.15535995</v>
      </c>
    </row>
    <row r="79" spans="1:7" s="11" customFormat="1" x14ac:dyDescent="0.25">
      <c r="A79" s="18">
        <v>79</v>
      </c>
      <c r="B79" s="28"/>
      <c r="C79" s="18" t="s">
        <v>145</v>
      </c>
      <c r="D79" s="21"/>
      <c r="E79" s="89"/>
      <c r="F79" s="83"/>
      <c r="G79" s="86"/>
    </row>
    <row r="80" spans="1:7" s="11" customFormat="1" x14ac:dyDescent="0.25">
      <c r="A80" s="18">
        <v>80</v>
      </c>
      <c r="B80" s="28"/>
      <c r="C80" s="18" t="s">
        <v>146</v>
      </c>
      <c r="D80" s="21"/>
      <c r="E80" s="89"/>
      <c r="F80" s="83"/>
      <c r="G80" s="86"/>
    </row>
    <row r="81" spans="1:7" s="11" customFormat="1" x14ac:dyDescent="0.25">
      <c r="A81" s="18">
        <v>81</v>
      </c>
      <c r="B81" s="28"/>
      <c r="C81" s="18" t="s">
        <v>147</v>
      </c>
      <c r="D81" s="21"/>
      <c r="E81" s="90"/>
      <c r="F81" s="84"/>
      <c r="G81" s="87"/>
    </row>
    <row r="82" spans="1:7" x14ac:dyDescent="0.25">
      <c r="A82" s="12">
        <v>81</v>
      </c>
      <c r="B82" s="12"/>
      <c r="C82" s="12" t="s">
        <v>150</v>
      </c>
      <c r="D82" s="12">
        <v>600</v>
      </c>
      <c r="E82" s="12"/>
      <c r="F82" s="12"/>
      <c r="G82" s="12"/>
    </row>
    <row r="83" spans="1:7" ht="17.25" x14ac:dyDescent="0.4">
      <c r="G83" s="91">
        <f>SUM(G4:G81)</f>
        <v>203967350.40142098</v>
      </c>
    </row>
  </sheetData>
  <mergeCells count="23">
    <mergeCell ref="E78:E81"/>
    <mergeCell ref="F78:F81"/>
    <mergeCell ref="G78:G81"/>
    <mergeCell ref="E12:E72"/>
    <mergeCell ref="F12:F72"/>
    <mergeCell ref="G12:G72"/>
    <mergeCell ref="E73:E77"/>
    <mergeCell ref="F73:F77"/>
    <mergeCell ref="G73:G77"/>
    <mergeCell ref="F4:F7"/>
    <mergeCell ref="G4:G7"/>
    <mergeCell ref="E8:E11"/>
    <mergeCell ref="F8:F11"/>
    <mergeCell ref="G8:G11"/>
    <mergeCell ref="E4:E7"/>
    <mergeCell ref="D73:D77"/>
    <mergeCell ref="D78:D81"/>
    <mergeCell ref="B2:B3"/>
    <mergeCell ref="B4:B7"/>
    <mergeCell ref="B8:B11"/>
    <mergeCell ref="B12:B72"/>
    <mergeCell ref="B73:B77"/>
    <mergeCell ref="B78:B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Utcák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VÜ03</dc:creator>
  <cp:lastModifiedBy>Vü01</cp:lastModifiedBy>
  <dcterms:created xsi:type="dcterms:W3CDTF">2025-03-25T06:52:12Z</dcterms:created>
  <dcterms:modified xsi:type="dcterms:W3CDTF">2025-04-10T13:49:40Z</dcterms:modified>
</cp:coreProperties>
</file>