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énzügy\Költségvetés\ktgv_2026\KÖH\Módosítás 2026.10.14\"/>
    </mc:Choice>
  </mc:AlternateContent>
  <bookViews>
    <workbookView xWindow="0" yWindow="0" windowWidth="28800" windowHeight="11610"/>
  </bookViews>
  <sheets>
    <sheet name="KÖH Össze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1" i="1" l="1"/>
  <c r="L61" i="1" s="1"/>
  <c r="K60" i="1"/>
  <c r="L60" i="1" s="1"/>
  <c r="K57" i="1"/>
  <c r="L57" i="1" s="1"/>
  <c r="K56" i="1"/>
  <c r="L56" i="1" s="1"/>
  <c r="K55" i="1"/>
  <c r="K52" i="1" s="1"/>
  <c r="L54" i="1"/>
  <c r="K54" i="1"/>
  <c r="K53" i="1"/>
  <c r="L53" i="1" s="1"/>
  <c r="J52" i="1"/>
  <c r="I52" i="1"/>
  <c r="H52" i="1"/>
  <c r="G52" i="1"/>
  <c r="F52" i="1"/>
  <c r="E52" i="1"/>
  <c r="D52" i="1"/>
  <c r="C52" i="1"/>
  <c r="K51" i="1"/>
  <c r="L51" i="1" s="1"/>
  <c r="L50" i="1"/>
  <c r="K50" i="1"/>
  <c r="K49" i="1"/>
  <c r="L49" i="1" s="1"/>
  <c r="K48" i="1"/>
  <c r="L48" i="1" s="1"/>
  <c r="K47" i="1"/>
  <c r="K46" i="1" s="1"/>
  <c r="K58" i="1" s="1"/>
  <c r="J46" i="1"/>
  <c r="J58" i="1" s="1"/>
  <c r="I46" i="1"/>
  <c r="I58" i="1" s="1"/>
  <c r="H46" i="1"/>
  <c r="H58" i="1" s="1"/>
  <c r="G46" i="1"/>
  <c r="G58" i="1" s="1"/>
  <c r="F46" i="1"/>
  <c r="F58" i="1" s="1"/>
  <c r="E46" i="1"/>
  <c r="E58" i="1" s="1"/>
  <c r="D46" i="1"/>
  <c r="D58" i="1" s="1"/>
  <c r="C46" i="1"/>
  <c r="C58" i="1" s="1"/>
  <c r="K43" i="1"/>
  <c r="L43" i="1" s="1"/>
  <c r="K42" i="1"/>
  <c r="K40" i="1" s="1"/>
  <c r="L41" i="1"/>
  <c r="K41" i="1"/>
  <c r="J40" i="1"/>
  <c r="I40" i="1"/>
  <c r="H40" i="1"/>
  <c r="G40" i="1"/>
  <c r="F40" i="1"/>
  <c r="E40" i="1"/>
  <c r="D40" i="1"/>
  <c r="C40" i="1"/>
  <c r="I39" i="1"/>
  <c r="I44" i="1" s="1"/>
  <c r="H39" i="1"/>
  <c r="H44" i="1" s="1"/>
  <c r="K38" i="1"/>
  <c r="L38" i="1" s="1"/>
  <c r="L37" i="1"/>
  <c r="K37" i="1"/>
  <c r="K36" i="1"/>
  <c r="L36" i="1" s="1"/>
  <c r="K35" i="1"/>
  <c r="L35" i="1" s="1"/>
  <c r="K34" i="1"/>
  <c r="K33" i="1" s="1"/>
  <c r="J33" i="1"/>
  <c r="I33" i="1"/>
  <c r="H33" i="1"/>
  <c r="G33" i="1"/>
  <c r="F33" i="1"/>
  <c r="E33" i="1"/>
  <c r="D33" i="1"/>
  <c r="C33" i="1"/>
  <c r="K32" i="1"/>
  <c r="L32" i="1" s="1"/>
  <c r="K31" i="1"/>
  <c r="L31" i="1" s="1"/>
  <c r="K30" i="1"/>
  <c r="K28" i="1" s="1"/>
  <c r="L29" i="1"/>
  <c r="K29" i="1"/>
  <c r="J28" i="1"/>
  <c r="I28" i="1"/>
  <c r="H28" i="1"/>
  <c r="G28" i="1"/>
  <c r="F28" i="1"/>
  <c r="E28" i="1"/>
  <c r="D28" i="1"/>
  <c r="C28" i="1"/>
  <c r="K27" i="1"/>
  <c r="L27" i="1" s="1"/>
  <c r="K26" i="1"/>
  <c r="L26" i="1" s="1"/>
  <c r="L25" i="1"/>
  <c r="K25" i="1"/>
  <c r="K24" i="1"/>
  <c r="L24" i="1" s="1"/>
  <c r="K23" i="1"/>
  <c r="L23" i="1" s="1"/>
  <c r="L22" i="1" s="1"/>
  <c r="K22" i="1"/>
  <c r="J22" i="1"/>
  <c r="I22" i="1"/>
  <c r="H22" i="1"/>
  <c r="G22" i="1"/>
  <c r="F22" i="1"/>
  <c r="E22" i="1"/>
  <c r="D22" i="1"/>
  <c r="C22" i="1"/>
  <c r="L21" i="1"/>
  <c r="K21" i="1"/>
  <c r="K20" i="1"/>
  <c r="L20" i="1" s="1"/>
  <c r="K19" i="1"/>
  <c r="L19" i="1" s="1"/>
  <c r="K18" i="1"/>
  <c r="L18" i="1" s="1"/>
  <c r="L17" i="1"/>
  <c r="K17" i="1"/>
  <c r="K16" i="1"/>
  <c r="L16" i="1" s="1"/>
  <c r="K15" i="1"/>
  <c r="L15" i="1" s="1"/>
  <c r="K14" i="1"/>
  <c r="L14" i="1" s="1"/>
  <c r="L13" i="1"/>
  <c r="K13" i="1"/>
  <c r="K12" i="1"/>
  <c r="L12" i="1" s="1"/>
  <c r="K11" i="1"/>
  <c r="L11" i="1" s="1"/>
  <c r="J10" i="1"/>
  <c r="J39" i="1" s="1"/>
  <c r="J44" i="1" s="1"/>
  <c r="I10" i="1"/>
  <c r="H10" i="1"/>
  <c r="G10" i="1"/>
  <c r="G39" i="1" s="1"/>
  <c r="G44" i="1" s="1"/>
  <c r="F10" i="1"/>
  <c r="F39" i="1" s="1"/>
  <c r="F44" i="1" s="1"/>
  <c r="E10" i="1"/>
  <c r="E39" i="1" s="1"/>
  <c r="E44" i="1" s="1"/>
  <c r="D10" i="1"/>
  <c r="D39" i="1" s="1"/>
  <c r="D44" i="1" s="1"/>
  <c r="C10" i="1"/>
  <c r="C39" i="1" s="1"/>
  <c r="C44" i="1" s="1"/>
  <c r="J5" i="1"/>
  <c r="I5" i="1"/>
  <c r="H5" i="1"/>
  <c r="G5" i="1"/>
  <c r="F5" i="1"/>
  <c r="E5" i="1"/>
  <c r="L1" i="1"/>
  <c r="L10" i="1" l="1"/>
  <c r="D59" i="1"/>
  <c r="K10" i="1"/>
  <c r="K39" i="1" s="1"/>
  <c r="K44" i="1" s="1"/>
  <c r="K59" i="1" s="1"/>
  <c r="L34" i="1"/>
  <c r="L33" i="1" s="1"/>
  <c r="L55" i="1"/>
  <c r="L52" i="1" s="1"/>
  <c r="L30" i="1"/>
  <c r="L28" i="1" s="1"/>
  <c r="L42" i="1"/>
  <c r="L40" i="1" s="1"/>
  <c r="L47" i="1"/>
  <c r="L46" i="1" s="1"/>
  <c r="L39" i="1" l="1"/>
  <c r="L44" i="1" s="1"/>
  <c r="L58" i="1"/>
  <c r="L59" i="1" l="1"/>
</calcChain>
</file>

<file path=xl/sharedStrings.xml><?xml version="1.0" encoding="utf-8"?>
<sst xmlns="http://schemas.openxmlformats.org/spreadsheetml/2006/main" count="117" uniqueCount="105">
  <si>
    <t xml:space="preserve">Összes bevétel, kiadás </t>
  </si>
  <si>
    <t>Forintban</t>
  </si>
  <si>
    <t>Sor-
szám</t>
  </si>
  <si>
    <t>Bevételi jogcím</t>
  </si>
  <si>
    <t>Teljesítés 2025. XII. 31.</t>
  </si>
  <si>
    <t>Eredeti
 előirányzat</t>
  </si>
  <si>
    <t>A</t>
  </si>
  <si>
    <t>B</t>
  </si>
  <si>
    <t>C</t>
  </si>
  <si>
    <t>D</t>
  </si>
  <si>
    <t>E</t>
  </si>
  <si>
    <t xml:space="preserve">F </t>
  </si>
  <si>
    <t>G</t>
  </si>
  <si>
    <t>H</t>
  </si>
  <si>
    <t>I</t>
  </si>
  <si>
    <t>J=(D+…+I)</t>
  </si>
  <si>
    <t>K=(C+J)</t>
  </si>
  <si>
    <t>Bevételek</t>
  </si>
  <si>
    <t>Működési bevételek (2+…+12)</t>
  </si>
  <si>
    <t>2</t>
  </si>
  <si>
    <t>Készletértékesítés ellenértéke</t>
  </si>
  <si>
    <t>3</t>
  </si>
  <si>
    <t>Szolgáltatások ellenértéke</t>
  </si>
  <si>
    <t>4</t>
  </si>
  <si>
    <t>Közvetített szolgáltatások értéke</t>
  </si>
  <si>
    <t>5</t>
  </si>
  <si>
    <t>Tulajdonosi bevételek</t>
  </si>
  <si>
    <t>6</t>
  </si>
  <si>
    <t>Ellátási díjak</t>
  </si>
  <si>
    <t>7</t>
  </si>
  <si>
    <t>Kiszámlázott általános forgalmi adó</t>
  </si>
  <si>
    <t>8</t>
  </si>
  <si>
    <t>Általános forgalmi adó visszatérülése</t>
  </si>
  <si>
    <t>9</t>
  </si>
  <si>
    <t>Kamatbevételek</t>
  </si>
  <si>
    <t>10</t>
  </si>
  <si>
    <t>Egyéb pénzügyi műveletek bevételei</t>
  </si>
  <si>
    <t>11</t>
  </si>
  <si>
    <t>Biztosító által fizetett kártérítés</t>
  </si>
  <si>
    <t>12</t>
  </si>
  <si>
    <t>Egyéb működési bevételek</t>
  </si>
  <si>
    <t>13</t>
  </si>
  <si>
    <t>Működési célú támogatások államháztartáson belülről (14+…+16)</t>
  </si>
  <si>
    <t>14</t>
  </si>
  <si>
    <t>Elvonások és befizetések bevételei</t>
  </si>
  <si>
    <t>15</t>
  </si>
  <si>
    <t>Működési célú visszatérítendő támogatások, kölcsönök visszatérülése</t>
  </si>
  <si>
    <t>16</t>
  </si>
  <si>
    <t>Egyéb működési célú támogatások bevételei</t>
  </si>
  <si>
    <t>17</t>
  </si>
  <si>
    <t xml:space="preserve">  16-ból EU támogatás</t>
  </si>
  <si>
    <t>18</t>
  </si>
  <si>
    <t>Közhatalmi bevételek</t>
  </si>
  <si>
    <t>19</t>
  </si>
  <si>
    <t>Felhalmozási célú támogatások államháztartáson belülről (20+…+22)</t>
  </si>
  <si>
    <t>20</t>
  </si>
  <si>
    <t>Felhalmozási célú önkormányzati támogatások</t>
  </si>
  <si>
    <t>21</t>
  </si>
  <si>
    <t>Felhalmozási célú visszatérítendő támogatások, kölcsönök visszatérülése</t>
  </si>
  <si>
    <t>22</t>
  </si>
  <si>
    <t>Egyéb felhalmozási célú támogatások bevételei</t>
  </si>
  <si>
    <t>23</t>
  </si>
  <si>
    <t xml:space="preserve">   22-ből EU-s támogatás</t>
  </si>
  <si>
    <t>24</t>
  </si>
  <si>
    <t>Felhalmozási bevételek (25+…+27)</t>
  </si>
  <si>
    <t>25</t>
  </si>
  <si>
    <t>Immateriális javak értékesítése</t>
  </si>
  <si>
    <t>26</t>
  </si>
  <si>
    <t>Ingatlanok értékesítése</t>
  </si>
  <si>
    <t>27</t>
  </si>
  <si>
    <t>Egyéb tárgyi eszközök értékesítése</t>
  </si>
  <si>
    <t>28</t>
  </si>
  <si>
    <t>Működési célú átvett pénzeszközök</t>
  </si>
  <si>
    <t>29</t>
  </si>
  <si>
    <t>Felhalmozási célú átvett pénzeszközök</t>
  </si>
  <si>
    <t>30</t>
  </si>
  <si>
    <t>Költségvetési bevételek összesen (1+13+18+19+24+28+29)</t>
  </si>
  <si>
    <t>31</t>
  </si>
  <si>
    <t>Finanszírozási bevételek (32+…+34)</t>
  </si>
  <si>
    <t>32</t>
  </si>
  <si>
    <t>Előző évi költségvetési maradvány igénybevétele</t>
  </si>
  <si>
    <t>33</t>
  </si>
  <si>
    <t>Előző évi vállalkozási maradvány igénybevétele</t>
  </si>
  <si>
    <t>34</t>
  </si>
  <si>
    <t>Irányító szervi (önkormányzati) támogatás (intézményfinanszírozás)</t>
  </si>
  <si>
    <t>35</t>
  </si>
  <si>
    <t>BEVÉTELEK ÖSSZESEN: (30+31)</t>
  </si>
  <si>
    <t>Kiadások</t>
  </si>
  <si>
    <t>Működési költségvetés kiadásai (2+…+6)</t>
  </si>
  <si>
    <t>Személyi  juttatások</t>
  </si>
  <si>
    <t>Munkaadókat terhelő járulékok és szociális hozzájárulási adó</t>
  </si>
  <si>
    <t>Dologi  kiadások</t>
  </si>
  <si>
    <t>Ellátottak pénzbeli juttatásai</t>
  </si>
  <si>
    <t>Egyéb működési célú kiadások</t>
  </si>
  <si>
    <t>Felhalmozási költségvetés kiadásai (8+…+10)</t>
  </si>
  <si>
    <t>Beruházások</t>
  </si>
  <si>
    <t>Felújítások</t>
  </si>
  <si>
    <t>Egyéb felhalmozási célú kiadások</t>
  </si>
  <si>
    <t xml:space="preserve">   10-ből EU-s támogatásból megvalósuló programok, projektek kiadása</t>
  </si>
  <si>
    <t>Finanszírozási kiadások</t>
  </si>
  <si>
    <t>KIADÁSOK ÖSSZESEN: (7+12)</t>
  </si>
  <si>
    <t>Éves tervezett létszám előirányzat (fő)</t>
  </si>
  <si>
    <t>Közfoglalkoztatottak létszáma (fő)</t>
  </si>
  <si>
    <t>I. módosítás</t>
  </si>
  <si>
    <t>Módosított előirányzat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</si>
</sst>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21" x14ac:knownFonts="1">
    <font>
      <sz val="11"/>
      <color theme="1"/>
      <name val="Calibri"/>
      <family val="2"/>
      <scheme val="minor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i/>
      <sz val="11"/>
      <name val="Times New Roman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sz val="12"/>
      <name val="Times New Roman CE"/>
      <charset val="238"/>
    </font>
    <font>
      <b/>
      <sz val="8"/>
      <color theme="1"/>
      <name val="Times New Roman CE"/>
      <family val="1"/>
      <charset val="238"/>
    </font>
    <font>
      <sz val="8"/>
      <name val="Times New Roman CE"/>
      <family val="1"/>
      <charset val="238"/>
    </font>
    <font>
      <b/>
      <sz val="8"/>
      <name val="Times New Roman CE"/>
      <charset val="238"/>
    </font>
    <font>
      <i/>
      <sz val="11"/>
      <name val="Times New Roman CE"/>
      <family val="1"/>
      <charset val="238"/>
    </font>
    <font>
      <sz val="8"/>
      <name val="Times New Roman CE"/>
      <charset val="238"/>
    </font>
    <font>
      <sz val="11"/>
      <name val="Times New Roman CE"/>
      <family val="1"/>
      <charset val="238"/>
    </font>
    <font>
      <b/>
      <sz val="9"/>
      <color indexed="8"/>
      <name val="Times New Roman"/>
      <family val="1"/>
      <charset val="238"/>
    </font>
    <font>
      <i/>
      <sz val="10"/>
      <name val="Times New Roman CE"/>
      <family val="1"/>
      <charset val="238"/>
    </font>
    <font>
      <sz val="8"/>
      <color rgb="FFFF0000"/>
      <name val="Times New Roman CE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38">
    <xf numFmtId="0" fontId="0" fillId="0" borderId="0" xfId="0"/>
    <xf numFmtId="164" fontId="1" fillId="0" borderId="0" xfId="0" applyNumberFormat="1" applyFont="1" applyAlignment="1" applyProtection="1">
      <alignment horizontal="right" vertical="center" wrapText="1" indent="2"/>
      <protection locked="0"/>
    </xf>
    <xf numFmtId="164" fontId="2" fillId="0" borderId="0" xfId="0" applyNumberFormat="1" applyFont="1" applyAlignment="1" applyProtection="1">
      <alignment vertical="center" wrapText="1"/>
      <protection locked="0"/>
    </xf>
    <xf numFmtId="164" fontId="3" fillId="0" borderId="0" xfId="0" applyNumberFormat="1" applyFont="1" applyAlignment="1" applyProtection="1">
      <alignment horizontal="right" vertical="top"/>
      <protection locked="0"/>
    </xf>
    <xf numFmtId="164" fontId="1" fillId="0" borderId="0" xfId="0" applyNumberFormat="1" applyFont="1" applyAlignment="1">
      <alignment vertical="center" wrapText="1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5" fillId="0" borderId="4" xfId="0" applyNumberFormat="1" applyFont="1" applyBorder="1" applyAlignment="1" applyProtection="1">
      <alignment horizontal="right" vertical="center"/>
      <protection locked="0"/>
    </xf>
    <xf numFmtId="164" fontId="4" fillId="0" borderId="0" xfId="0" applyNumberFormat="1" applyFont="1" applyAlignment="1">
      <alignment vertical="center"/>
    </xf>
    <xf numFmtId="164" fontId="4" fillId="0" borderId="5" xfId="0" applyNumberFormat="1" applyFont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5" fillId="0" borderId="8" xfId="0" applyNumberFormat="1" applyFont="1" applyBorder="1" applyAlignment="1" applyProtection="1">
      <alignment horizontal="right" vertical="center"/>
      <protection locked="0"/>
    </xf>
    <xf numFmtId="164" fontId="5" fillId="0" borderId="0" xfId="0" applyNumberFormat="1" applyFont="1" applyAlignment="1" applyProtection="1">
      <alignment horizontal="right" vertical="center" wrapText="1" indent="2"/>
      <protection locked="0"/>
    </xf>
    <xf numFmtId="164" fontId="6" fillId="0" borderId="0" xfId="0" applyNumberFormat="1" applyFont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7" fillId="0" borderId="0" xfId="0" applyNumberFormat="1" applyFont="1" applyAlignment="1" applyProtection="1">
      <alignment horizontal="right" vertical="center"/>
      <protection locked="0"/>
    </xf>
    <xf numFmtId="164" fontId="5" fillId="0" borderId="9" xfId="0" applyNumberFormat="1" applyFont="1" applyBorder="1" applyAlignment="1" applyProtection="1">
      <alignment horizontal="center" vertical="center" wrapText="1"/>
      <protection locked="0"/>
    </xf>
    <xf numFmtId="164" fontId="5" fillId="0" borderId="10" xfId="0" applyNumberFormat="1" applyFont="1" applyBorder="1" applyAlignment="1" applyProtection="1">
      <alignment horizontal="center" vertical="center" wrapText="1"/>
      <protection locked="0"/>
    </xf>
    <xf numFmtId="164" fontId="5" fillId="0" borderId="10" xfId="0" applyNumberFormat="1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vertical="center"/>
    </xf>
    <xf numFmtId="164" fontId="0" fillId="0" borderId="12" xfId="0" applyNumberFormat="1" applyBorder="1" applyAlignment="1" applyProtection="1">
      <alignment horizontal="center" vertical="center"/>
      <protection locked="0"/>
    </xf>
    <xf numFmtId="164" fontId="0" fillId="0" borderId="13" xfId="0" applyNumberFormat="1" applyBorder="1" applyAlignment="1" applyProtection="1">
      <alignment vertical="center"/>
      <protection locked="0"/>
    </xf>
    <xf numFmtId="164" fontId="5" fillId="0" borderId="13" xfId="0" applyNumberFormat="1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164" fontId="0" fillId="0" borderId="0" xfId="0" applyNumberFormat="1" applyAlignment="1">
      <alignment vertical="center" wrapText="1"/>
    </xf>
    <xf numFmtId="164" fontId="0" fillId="0" borderId="15" xfId="0" applyNumberFormat="1" applyBorder="1" applyAlignment="1" applyProtection="1">
      <alignment horizontal="center" vertical="center"/>
      <protection locked="0"/>
    </xf>
    <xf numFmtId="164" fontId="0" fillId="0" borderId="16" xfId="0" applyNumberFormat="1" applyBorder="1" applyAlignment="1" applyProtection="1">
      <alignment vertical="center"/>
      <protection locked="0"/>
    </xf>
    <xf numFmtId="164" fontId="5" fillId="0" borderId="16" xfId="0" applyNumberFormat="1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164" fontId="10" fillId="0" borderId="17" xfId="0" applyNumberFormat="1" applyFont="1" applyBorder="1" applyAlignment="1" applyProtection="1">
      <alignment horizontal="right" vertical="center" wrapText="1" indent="2"/>
      <protection locked="0"/>
    </xf>
    <xf numFmtId="164" fontId="10" fillId="0" borderId="18" xfId="0" applyNumberFormat="1" applyFont="1" applyBorder="1" applyAlignment="1" applyProtection="1">
      <alignment horizontal="center" vertical="center" wrapText="1"/>
      <protection locked="0"/>
    </xf>
    <xf numFmtId="164" fontId="12" fillId="0" borderId="18" xfId="1" applyNumberFormat="1" applyFont="1" applyBorder="1" applyAlignment="1" applyProtection="1">
      <alignment horizontal="center" vertical="center" wrapText="1"/>
      <protection locked="0"/>
    </xf>
    <xf numFmtId="164" fontId="12" fillId="0" borderId="19" xfId="0" applyNumberFormat="1" applyFont="1" applyBorder="1" applyAlignment="1" applyProtection="1">
      <alignment horizontal="center" vertical="center" wrapText="1"/>
      <protection locked="0"/>
    </xf>
    <xf numFmtId="164" fontId="10" fillId="0" borderId="0" xfId="0" applyNumberFormat="1" applyFont="1" applyAlignment="1">
      <alignment horizontal="center" vertical="center" wrapText="1"/>
    </xf>
    <xf numFmtId="164" fontId="5" fillId="0" borderId="20" xfId="0" applyNumberFormat="1" applyFont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49" fontId="13" fillId="0" borderId="17" xfId="1" applyNumberFormat="1" applyFont="1" applyBorder="1" applyAlignment="1">
      <alignment horizontal="right" vertical="center" wrapText="1" indent="2"/>
    </xf>
    <xf numFmtId="0" fontId="14" fillId="0" borderId="18" xfId="0" applyFont="1" applyBorder="1" applyAlignment="1">
      <alignment horizontal="left" vertical="center" wrapText="1"/>
    </xf>
    <xf numFmtId="164" fontId="14" fillId="0" borderId="18" xfId="0" applyNumberFormat="1" applyFont="1" applyBorder="1" applyAlignment="1">
      <alignment horizontal="right" vertical="center" wrapText="1" indent="1"/>
    </xf>
    <xf numFmtId="164" fontId="14" fillId="0" borderId="23" xfId="0" applyNumberFormat="1" applyFont="1" applyBorder="1" applyAlignment="1">
      <alignment horizontal="right" vertical="center" wrapText="1" indent="2"/>
    </xf>
    <xf numFmtId="164" fontId="14" fillId="0" borderId="23" xfId="0" applyNumberFormat="1" applyFont="1" applyBorder="1" applyAlignment="1">
      <alignment horizontal="right" vertical="center" wrapText="1" indent="1"/>
    </xf>
    <xf numFmtId="164" fontId="15" fillId="0" borderId="0" xfId="0" applyNumberFormat="1" applyFont="1" applyAlignment="1">
      <alignment vertical="center" wrapText="1"/>
    </xf>
    <xf numFmtId="49" fontId="13" fillId="0" borderId="24" xfId="1" applyNumberFormat="1" applyFont="1" applyBorder="1" applyAlignment="1">
      <alignment horizontal="right" vertical="center" wrapText="1" indent="2"/>
    </xf>
    <xf numFmtId="0" fontId="13" fillId="0" borderId="25" xfId="1" applyFont="1" applyBorder="1" applyAlignment="1">
      <alignment horizontal="left" vertical="center" wrapText="1"/>
    </xf>
    <xf numFmtId="164" fontId="13" fillId="0" borderId="25" xfId="0" applyNumberFormat="1" applyFont="1" applyBorder="1" applyAlignment="1" applyProtection="1">
      <alignment horizontal="right" vertical="center" wrapText="1" indent="1"/>
      <protection locked="0"/>
    </xf>
    <xf numFmtId="164" fontId="13" fillId="0" borderId="3" xfId="0" applyNumberFormat="1" applyFont="1" applyBorder="1" applyAlignment="1" applyProtection="1">
      <alignment horizontal="right" vertical="center" wrapText="1" indent="2"/>
      <protection locked="0"/>
    </xf>
    <xf numFmtId="164" fontId="16" fillId="0" borderId="3" xfId="1" applyNumberFormat="1" applyFont="1" applyBorder="1" applyAlignment="1" applyProtection="1">
      <alignment horizontal="right" vertical="center" wrapText="1" indent="1"/>
      <protection locked="0"/>
    </xf>
    <xf numFmtId="164" fontId="16" fillId="0" borderId="25" xfId="1" applyNumberFormat="1" applyFont="1" applyBorder="1" applyAlignment="1" applyProtection="1">
      <alignment horizontal="right" vertical="center" wrapText="1" indent="1"/>
      <protection locked="0"/>
    </xf>
    <xf numFmtId="164" fontId="16" fillId="0" borderId="10" xfId="0" applyNumberFormat="1" applyFont="1" applyBorder="1" applyAlignment="1">
      <alignment horizontal="right" vertical="center" wrapText="1" indent="1"/>
    </xf>
    <xf numFmtId="164" fontId="16" fillId="0" borderId="26" xfId="0" applyNumberFormat="1" applyFont="1" applyBorder="1" applyAlignment="1">
      <alignment horizontal="right" vertical="center" wrapText="1" indent="1"/>
    </xf>
    <xf numFmtId="0" fontId="13" fillId="0" borderId="27" xfId="1" applyFont="1" applyBorder="1" applyAlignment="1">
      <alignment horizontal="left" vertical="center" wrapText="1"/>
    </xf>
    <xf numFmtId="164" fontId="13" fillId="0" borderId="27" xfId="0" applyNumberFormat="1" applyFont="1" applyBorder="1" applyAlignment="1" applyProtection="1">
      <alignment horizontal="right" vertical="center" wrapText="1" indent="1"/>
      <protection locked="0"/>
    </xf>
    <xf numFmtId="164" fontId="13" fillId="0" borderId="28" xfId="0" applyNumberFormat="1" applyFont="1" applyBorder="1" applyAlignment="1" applyProtection="1">
      <alignment horizontal="right" vertical="center" wrapText="1" indent="2"/>
      <protection locked="0"/>
    </xf>
    <xf numFmtId="164" fontId="16" fillId="0" borderId="28" xfId="1" applyNumberFormat="1" applyFont="1" applyBorder="1" applyAlignment="1" applyProtection="1">
      <alignment horizontal="right" vertical="center" wrapText="1" indent="1"/>
      <protection locked="0"/>
    </xf>
    <xf numFmtId="164" fontId="16" fillId="0" borderId="27" xfId="1" applyNumberFormat="1" applyFont="1" applyBorder="1" applyAlignment="1" applyProtection="1">
      <alignment horizontal="right" vertical="center" wrapText="1" indent="1"/>
      <protection locked="0"/>
    </xf>
    <xf numFmtId="164" fontId="16" fillId="0" borderId="27" xfId="0" applyNumberFormat="1" applyFont="1" applyBorder="1" applyAlignment="1">
      <alignment horizontal="right" vertical="center" wrapText="1" indent="1"/>
    </xf>
    <xf numFmtId="0" fontId="13" fillId="0" borderId="13" xfId="1" applyFont="1" applyBorder="1" applyAlignment="1">
      <alignment horizontal="left" vertical="center" wrapText="1"/>
    </xf>
    <xf numFmtId="164" fontId="13" fillId="0" borderId="13" xfId="0" applyNumberFormat="1" applyFont="1" applyBorder="1" applyAlignment="1" applyProtection="1">
      <alignment horizontal="right" vertical="center" wrapText="1" indent="1"/>
      <protection locked="0"/>
    </xf>
    <xf numFmtId="164" fontId="13" fillId="0" borderId="29" xfId="0" applyNumberFormat="1" applyFont="1" applyBorder="1" applyAlignment="1" applyProtection="1">
      <alignment horizontal="right" vertical="center" wrapText="1" indent="2"/>
      <protection locked="0"/>
    </xf>
    <xf numFmtId="164" fontId="17" fillId="0" borderId="0" xfId="0" applyNumberFormat="1" applyFont="1" applyAlignment="1">
      <alignment vertical="center" wrapText="1"/>
    </xf>
    <xf numFmtId="164" fontId="13" fillId="0" borderId="30" xfId="0" applyNumberFormat="1" applyFont="1" applyBorder="1" applyAlignment="1" applyProtection="1">
      <alignment horizontal="right" vertical="center" wrapText="1" indent="1"/>
      <protection locked="0"/>
    </xf>
    <xf numFmtId="164" fontId="13" fillId="0" borderId="31" xfId="0" applyNumberFormat="1" applyFont="1" applyBorder="1" applyAlignment="1" applyProtection="1">
      <alignment horizontal="right" vertical="center" wrapText="1" indent="2"/>
      <protection locked="0"/>
    </xf>
    <xf numFmtId="49" fontId="13" fillId="0" borderId="12" xfId="1" applyNumberFormat="1" applyFont="1" applyBorder="1" applyAlignment="1">
      <alignment horizontal="right" vertical="center" wrapText="1" indent="2"/>
    </xf>
    <xf numFmtId="164" fontId="16" fillId="0" borderId="31" xfId="1" applyNumberFormat="1" applyFont="1" applyBorder="1" applyAlignment="1" applyProtection="1">
      <alignment horizontal="right" vertical="center" wrapText="1" indent="1"/>
      <protection locked="0"/>
    </xf>
    <xf numFmtId="164" fontId="16" fillId="0" borderId="30" xfId="1" applyNumberFormat="1" applyFont="1" applyBorder="1" applyAlignment="1" applyProtection="1">
      <alignment horizontal="right" vertical="center" wrapText="1" indent="1"/>
      <protection locked="0"/>
    </xf>
    <xf numFmtId="164" fontId="16" fillId="0" borderId="32" xfId="0" applyNumberFormat="1" applyFont="1" applyBorder="1" applyAlignment="1">
      <alignment horizontal="right" vertical="center" wrapText="1" indent="1"/>
    </xf>
    <xf numFmtId="49" fontId="14" fillId="0" borderId="17" xfId="1" applyNumberFormat="1" applyFont="1" applyBorder="1" applyAlignment="1">
      <alignment horizontal="right" vertical="center" wrapText="1" indent="2"/>
    </xf>
    <xf numFmtId="164" fontId="14" fillId="0" borderId="33" xfId="0" applyNumberFormat="1" applyFont="1" applyBorder="1" applyAlignment="1">
      <alignment horizontal="right" vertical="center" wrapText="1" indent="1"/>
    </xf>
    <xf numFmtId="0" fontId="13" fillId="0" borderId="34" xfId="1" applyFont="1" applyBorder="1" applyAlignment="1">
      <alignment horizontal="left" vertical="center" wrapText="1"/>
    </xf>
    <xf numFmtId="164" fontId="16" fillId="0" borderId="35" xfId="1" applyNumberFormat="1" applyFont="1" applyBorder="1" applyAlignment="1" applyProtection="1">
      <alignment horizontal="right" vertical="center" wrapText="1" indent="1"/>
      <protection locked="0"/>
    </xf>
    <xf numFmtId="164" fontId="16" fillId="0" borderId="34" xfId="1" applyNumberFormat="1" applyFont="1" applyBorder="1" applyAlignment="1" applyProtection="1">
      <alignment horizontal="right" vertical="center" wrapText="1" indent="1"/>
      <protection locked="0"/>
    </xf>
    <xf numFmtId="164" fontId="16" fillId="0" borderId="30" xfId="0" applyNumberFormat="1" applyFont="1" applyBorder="1" applyAlignment="1">
      <alignment horizontal="right" vertical="center" wrapText="1" indent="1"/>
    </xf>
    <xf numFmtId="164" fontId="16" fillId="0" borderId="36" xfId="0" applyNumberFormat="1" applyFont="1" applyBorder="1" applyAlignment="1">
      <alignment horizontal="right" vertical="center" wrapText="1" indent="1"/>
    </xf>
    <xf numFmtId="0" fontId="13" fillId="0" borderId="30" xfId="1" applyFont="1" applyBorder="1" applyAlignment="1">
      <alignment horizontal="left" vertical="center" wrapText="1"/>
    </xf>
    <xf numFmtId="164" fontId="16" fillId="0" borderId="16" xfId="0" applyNumberFormat="1" applyFont="1" applyBorder="1" applyAlignment="1">
      <alignment horizontal="right" vertical="center" wrapText="1" indent="1"/>
    </xf>
    <xf numFmtId="164" fontId="16" fillId="0" borderId="37" xfId="0" applyNumberFormat="1" applyFont="1" applyBorder="1" applyAlignment="1">
      <alignment horizontal="right" vertical="center" wrapText="1" indent="1"/>
    </xf>
    <xf numFmtId="0" fontId="14" fillId="0" borderId="18" xfId="1" applyFont="1" applyBorder="1" applyAlignment="1">
      <alignment horizontal="left" vertical="center" wrapText="1"/>
    </xf>
    <xf numFmtId="164" fontId="14" fillId="0" borderId="18" xfId="0" applyNumberFormat="1" applyFont="1" applyBorder="1" applyAlignment="1" applyProtection="1">
      <alignment horizontal="right" vertical="center" wrapText="1" indent="1"/>
      <protection locked="0"/>
    </xf>
    <xf numFmtId="164" fontId="14" fillId="0" borderId="23" xfId="0" applyNumberFormat="1" applyFont="1" applyBorder="1" applyAlignment="1" applyProtection="1">
      <alignment horizontal="right" vertical="center" wrapText="1" indent="2"/>
      <protection locked="0"/>
    </xf>
    <xf numFmtId="164" fontId="16" fillId="0" borderId="23" xfId="1" applyNumberFormat="1" applyFont="1" applyBorder="1" applyAlignment="1" applyProtection="1">
      <alignment horizontal="right" vertical="center" wrapText="1" indent="1"/>
      <protection locked="0"/>
    </xf>
    <xf numFmtId="164" fontId="16" fillId="0" borderId="18" xfId="1" applyNumberFormat="1" applyFont="1" applyBorder="1" applyAlignment="1" applyProtection="1">
      <alignment horizontal="right" vertical="center" wrapText="1" indent="1"/>
      <protection locked="0"/>
    </xf>
    <xf numFmtId="164" fontId="16" fillId="0" borderId="19" xfId="0" applyNumberFormat="1" applyFont="1" applyBorder="1" applyAlignment="1">
      <alignment horizontal="right" vertical="center" wrapText="1" indent="1"/>
    </xf>
    <xf numFmtId="0" fontId="16" fillId="0" borderId="34" xfId="1" applyFont="1" applyBorder="1" applyAlignment="1">
      <alignment horizontal="left" vertical="center" wrapText="1"/>
    </xf>
    <xf numFmtId="164" fontId="16" fillId="0" borderId="34" xfId="0" applyNumberFormat="1" applyFont="1" applyBorder="1" applyAlignment="1" applyProtection="1">
      <alignment horizontal="right" vertical="center" wrapText="1" indent="1"/>
      <protection locked="0"/>
    </xf>
    <xf numFmtId="164" fontId="16" fillId="0" borderId="35" xfId="0" applyNumberFormat="1" applyFont="1" applyBorder="1" applyAlignment="1" applyProtection="1">
      <alignment horizontal="right" vertical="center" wrapText="1" indent="2"/>
      <protection locked="0"/>
    </xf>
    <xf numFmtId="0" fontId="16" fillId="0" borderId="27" xfId="1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164" fontId="16" fillId="0" borderId="32" xfId="0" applyNumberFormat="1" applyFont="1" applyBorder="1" applyAlignment="1" applyProtection="1">
      <alignment horizontal="right" vertical="center" wrapText="1" indent="1"/>
      <protection locked="0"/>
    </xf>
    <xf numFmtId="164" fontId="16" fillId="0" borderId="7" xfId="0" applyNumberFormat="1" applyFont="1" applyBorder="1" applyAlignment="1" applyProtection="1">
      <alignment horizontal="right" vertical="center" wrapText="1" indent="2"/>
      <protection locked="0"/>
    </xf>
    <xf numFmtId="164" fontId="16" fillId="0" borderId="13" xfId="0" applyNumberFormat="1" applyFont="1" applyBorder="1" applyAlignment="1" applyProtection="1">
      <alignment horizontal="right" vertical="center" wrapText="1" indent="1"/>
      <protection locked="0"/>
    </xf>
    <xf numFmtId="164" fontId="16" fillId="0" borderId="29" xfId="0" applyNumberFormat="1" applyFont="1" applyBorder="1" applyAlignment="1" applyProtection="1">
      <alignment horizontal="right" vertical="center" wrapText="1" indent="2"/>
      <protection locked="0"/>
    </xf>
    <xf numFmtId="0" fontId="16" fillId="0" borderId="13" xfId="1" applyFont="1" applyBorder="1" applyAlignment="1">
      <alignment horizontal="left" vertical="center" wrapText="1"/>
    </xf>
    <xf numFmtId="164" fontId="16" fillId="0" borderId="14" xfId="0" applyNumberFormat="1" applyFont="1" applyBorder="1" applyAlignment="1">
      <alignment horizontal="right" vertical="center" wrapText="1" indent="1"/>
    </xf>
    <xf numFmtId="164" fontId="14" fillId="0" borderId="23" xfId="1" applyNumberFormat="1" applyFont="1" applyBorder="1" applyAlignment="1" applyProtection="1">
      <alignment horizontal="right" vertical="center" wrapText="1" indent="1"/>
      <protection locked="0"/>
    </xf>
    <xf numFmtId="164" fontId="14" fillId="0" borderId="18" xfId="1" applyNumberFormat="1" applyFont="1" applyBorder="1" applyAlignment="1" applyProtection="1">
      <alignment horizontal="right" vertical="center" wrapText="1" indent="1"/>
      <protection locked="0"/>
    </xf>
    <xf numFmtId="164" fontId="14" fillId="0" borderId="19" xfId="0" applyNumberFormat="1" applyFont="1" applyBorder="1" applyAlignment="1">
      <alignment horizontal="right" vertical="center" wrapText="1" indent="1"/>
    </xf>
    <xf numFmtId="164" fontId="14" fillId="0" borderId="13" xfId="0" applyNumberFormat="1" applyFont="1" applyBorder="1" applyAlignment="1">
      <alignment horizontal="right" vertical="center" wrapText="1" indent="1"/>
    </xf>
    <xf numFmtId="164" fontId="14" fillId="0" borderId="26" xfId="0" applyNumberFormat="1" applyFont="1" applyBorder="1" applyAlignment="1">
      <alignment horizontal="right" vertical="center" wrapText="1" indent="1"/>
    </xf>
    <xf numFmtId="164" fontId="16" fillId="0" borderId="7" xfId="1" applyNumberFormat="1" applyFont="1" applyBorder="1" applyAlignment="1" applyProtection="1">
      <alignment horizontal="right" vertical="center" wrapText="1" indent="1"/>
      <protection locked="0"/>
    </xf>
    <xf numFmtId="164" fontId="16" fillId="0" borderId="32" xfId="1" applyNumberFormat="1" applyFont="1" applyBorder="1" applyAlignment="1" applyProtection="1">
      <alignment horizontal="right" vertical="center" wrapText="1" indent="1"/>
      <protection locked="0"/>
    </xf>
    <xf numFmtId="0" fontId="18" fillId="0" borderId="23" xfId="0" applyFont="1" applyBorder="1" applyAlignment="1">
      <alignment horizontal="left" vertical="center" wrapText="1"/>
    </xf>
    <xf numFmtId="164" fontId="10" fillId="0" borderId="18" xfId="0" applyNumberFormat="1" applyFont="1" applyBorder="1" applyAlignment="1">
      <alignment horizontal="right" vertical="center" wrapText="1" indent="1"/>
    </xf>
    <xf numFmtId="164" fontId="10" fillId="0" borderId="23" xfId="0" applyNumberFormat="1" applyFont="1" applyBorder="1" applyAlignment="1">
      <alignment horizontal="right" vertical="center" wrapText="1" indent="2"/>
    </xf>
    <xf numFmtId="164" fontId="5" fillId="0" borderId="38" xfId="0" applyNumberFormat="1" applyFont="1" applyBorder="1" applyAlignment="1">
      <alignment horizontal="center" vertical="center" wrapText="1"/>
    </xf>
    <xf numFmtId="164" fontId="0" fillId="0" borderId="39" xfId="0" applyNumberFormat="1" applyBorder="1" applyAlignment="1">
      <alignment vertical="center" wrapText="1"/>
    </xf>
    <xf numFmtId="164" fontId="0" fillId="0" borderId="33" xfId="0" applyNumberFormat="1" applyBorder="1" applyAlignment="1">
      <alignment vertical="center" wrapText="1"/>
    </xf>
    <xf numFmtId="164" fontId="14" fillId="0" borderId="39" xfId="1" applyNumberFormat="1" applyFont="1" applyBorder="1" applyAlignment="1">
      <alignment horizontal="right" vertical="center" wrapText="1" indent="1"/>
    </xf>
    <xf numFmtId="164" fontId="14" fillId="0" borderId="40" xfId="1" applyNumberFormat="1" applyFont="1" applyBorder="1" applyAlignment="1">
      <alignment horizontal="right" vertical="center" wrapText="1" indent="1"/>
    </xf>
    <xf numFmtId="164" fontId="19" fillId="0" borderId="0" xfId="0" applyNumberFormat="1" applyFont="1" applyAlignment="1">
      <alignment vertical="center" wrapText="1"/>
    </xf>
    <xf numFmtId="164" fontId="13" fillId="0" borderId="41" xfId="1" applyNumberFormat="1" applyFont="1" applyBorder="1" applyAlignment="1" applyProtection="1">
      <alignment horizontal="right" vertical="center" wrapText="1" indent="1"/>
      <protection locked="0"/>
    </xf>
    <xf numFmtId="164" fontId="13" fillId="0" borderId="42" xfId="1" applyNumberFormat="1" applyFont="1" applyBorder="1" applyAlignment="1" applyProtection="1">
      <alignment horizontal="right" vertical="center" wrapText="1" indent="1"/>
      <protection locked="0"/>
    </xf>
    <xf numFmtId="164" fontId="13" fillId="0" borderId="42" xfId="1" applyNumberFormat="1" applyFont="1" applyBorder="1" applyAlignment="1">
      <alignment horizontal="right" vertical="center" wrapText="1" indent="1"/>
    </xf>
    <xf numFmtId="164" fontId="16" fillId="0" borderId="27" xfId="0" applyNumberFormat="1" applyFont="1" applyBorder="1" applyAlignment="1" applyProtection="1">
      <alignment horizontal="right" vertical="center" wrapText="1" indent="1"/>
      <protection locked="0"/>
    </xf>
    <xf numFmtId="164" fontId="16" fillId="0" borderId="28" xfId="0" applyNumberFormat="1" applyFont="1" applyBorder="1" applyAlignment="1" applyProtection="1">
      <alignment horizontal="right" vertical="center" wrapText="1" indent="2"/>
      <protection locked="0"/>
    </xf>
    <xf numFmtId="164" fontId="13" fillId="0" borderId="43" xfId="1" applyNumberFormat="1" applyFont="1" applyBorder="1" applyAlignment="1" applyProtection="1">
      <alignment horizontal="right" vertical="center" wrapText="1" indent="1"/>
      <protection locked="0"/>
    </xf>
    <xf numFmtId="164" fontId="13" fillId="0" borderId="44" xfId="1" applyNumberFormat="1" applyFont="1" applyBorder="1" applyAlignment="1" applyProtection="1">
      <alignment horizontal="right" vertical="center" wrapText="1" indent="1"/>
      <protection locked="0"/>
    </xf>
    <xf numFmtId="164" fontId="13" fillId="0" borderId="44" xfId="1" applyNumberFormat="1" applyFont="1" applyBorder="1" applyAlignment="1">
      <alignment horizontal="right" vertical="center" wrapText="1" indent="1"/>
    </xf>
    <xf numFmtId="164" fontId="14" fillId="0" borderId="39" xfId="1" applyNumberFormat="1" applyFont="1" applyBorder="1" applyAlignment="1" applyProtection="1">
      <alignment horizontal="right" vertical="center" wrapText="1" indent="1"/>
      <protection locked="0"/>
    </xf>
    <xf numFmtId="164" fontId="14" fillId="0" borderId="40" xfId="1" applyNumberFormat="1" applyFont="1" applyBorder="1" applyAlignment="1" applyProtection="1">
      <alignment horizontal="right" vertical="center" wrapText="1" indent="1"/>
      <protection locked="0"/>
    </xf>
    <xf numFmtId="0" fontId="5" fillId="0" borderId="18" xfId="0" applyFont="1" applyBorder="1" applyAlignment="1">
      <alignment horizontal="left" vertical="center" wrapText="1"/>
    </xf>
    <xf numFmtId="164" fontId="5" fillId="0" borderId="39" xfId="0" applyNumberFormat="1" applyFont="1" applyBorder="1" applyAlignment="1">
      <alignment horizontal="right" vertical="center" wrapText="1" indent="1"/>
    </xf>
    <xf numFmtId="164" fontId="5" fillId="0" borderId="40" xfId="0" applyNumberFormat="1" applyFont="1" applyBorder="1" applyAlignment="1">
      <alignment horizontal="right" vertical="center" wrapText="1" indent="1"/>
    </xf>
    <xf numFmtId="164" fontId="10" fillId="0" borderId="19" xfId="0" applyNumberFormat="1" applyFont="1" applyBorder="1" applyAlignment="1">
      <alignment horizontal="right" vertical="center" wrapText="1" indent="1"/>
    </xf>
    <xf numFmtId="164" fontId="16" fillId="0" borderId="0" xfId="0" applyNumberFormat="1" applyFont="1" applyAlignment="1">
      <alignment horizontal="right" vertical="center" wrapText="1" indent="2"/>
    </xf>
    <xf numFmtId="164" fontId="16" fillId="0" borderId="0" xfId="0" applyNumberFormat="1" applyFont="1" applyAlignment="1">
      <alignment vertical="center" wrapText="1"/>
    </xf>
    <xf numFmtId="164" fontId="20" fillId="0" borderId="0" xfId="0" applyNumberFormat="1" applyFont="1" applyAlignment="1">
      <alignment horizontal="right" vertical="center" wrapText="1" indent="1"/>
    </xf>
    <xf numFmtId="164" fontId="9" fillId="0" borderId="38" xfId="0" applyNumberFormat="1" applyFont="1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164" fontId="9" fillId="0" borderId="18" xfId="0" applyNumberFormat="1" applyFont="1" applyBorder="1" applyAlignment="1" applyProtection="1">
      <alignment horizontal="right" vertical="center" wrapText="1" indent="1"/>
      <protection locked="0"/>
    </xf>
    <xf numFmtId="164" fontId="9" fillId="0" borderId="18" xfId="0" applyNumberFormat="1" applyFont="1" applyBorder="1" applyAlignment="1">
      <alignment horizontal="right" vertical="center" wrapText="1" indent="1"/>
    </xf>
    <xf numFmtId="164" fontId="9" fillId="0" borderId="19" xfId="0" applyNumberFormat="1" applyFont="1" applyBorder="1" applyAlignment="1">
      <alignment horizontal="right" vertical="center" wrapText="1" indent="1"/>
    </xf>
    <xf numFmtId="164" fontId="0" fillId="0" borderId="0" xfId="0" applyNumberFormat="1" applyAlignment="1">
      <alignment horizontal="right" vertical="center" wrapText="1" indent="2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abSelected="1" topLeftCell="A17" workbookViewId="0">
      <selection activeCell="D47" sqref="D47"/>
    </sheetView>
  </sheetViews>
  <sheetFormatPr defaultRowHeight="15" x14ac:dyDescent="0.25"/>
  <cols>
    <col min="1" max="1" width="6.5703125" style="137" customWidth="1"/>
    <col min="2" max="2" width="52" style="27" customWidth="1"/>
    <col min="3" max="3" width="14.7109375" style="27" customWidth="1"/>
    <col min="4" max="4" width="13.5703125" style="27" customWidth="1"/>
    <col min="5" max="10" width="11.85546875" style="27" hidden="1" customWidth="1"/>
    <col min="11" max="11" width="11.85546875" style="27" customWidth="1"/>
    <col min="12" max="12" width="13.5703125" style="27" customWidth="1"/>
    <col min="13" max="256" width="9.140625" style="27"/>
    <col min="257" max="257" width="6.5703125" style="27" customWidth="1"/>
    <col min="258" max="258" width="52" style="27" customWidth="1"/>
    <col min="259" max="259" width="14.7109375" style="27" customWidth="1"/>
    <col min="260" max="260" width="13.5703125" style="27" customWidth="1"/>
    <col min="261" max="267" width="11.85546875" style="27" customWidth="1"/>
    <col min="268" max="268" width="13.5703125" style="27" customWidth="1"/>
    <col min="269" max="512" width="9.140625" style="27"/>
    <col min="513" max="513" width="6.5703125" style="27" customWidth="1"/>
    <col min="514" max="514" width="52" style="27" customWidth="1"/>
    <col min="515" max="515" width="14.7109375" style="27" customWidth="1"/>
    <col min="516" max="516" width="13.5703125" style="27" customWidth="1"/>
    <col min="517" max="523" width="11.85546875" style="27" customWidth="1"/>
    <col min="524" max="524" width="13.5703125" style="27" customWidth="1"/>
    <col min="525" max="768" width="9.140625" style="27"/>
    <col min="769" max="769" width="6.5703125" style="27" customWidth="1"/>
    <col min="770" max="770" width="52" style="27" customWidth="1"/>
    <col min="771" max="771" width="14.7109375" style="27" customWidth="1"/>
    <col min="772" max="772" width="13.5703125" style="27" customWidth="1"/>
    <col min="773" max="779" width="11.85546875" style="27" customWidth="1"/>
    <col min="780" max="780" width="13.5703125" style="27" customWidth="1"/>
    <col min="781" max="1024" width="9.140625" style="27"/>
    <col min="1025" max="1025" width="6.5703125" style="27" customWidth="1"/>
    <col min="1026" max="1026" width="52" style="27" customWidth="1"/>
    <col min="1027" max="1027" width="14.7109375" style="27" customWidth="1"/>
    <col min="1028" max="1028" width="13.5703125" style="27" customWidth="1"/>
    <col min="1029" max="1035" width="11.85546875" style="27" customWidth="1"/>
    <col min="1036" max="1036" width="13.5703125" style="27" customWidth="1"/>
    <col min="1037" max="1280" width="9.140625" style="27"/>
    <col min="1281" max="1281" width="6.5703125" style="27" customWidth="1"/>
    <col min="1282" max="1282" width="52" style="27" customWidth="1"/>
    <col min="1283" max="1283" width="14.7109375" style="27" customWidth="1"/>
    <col min="1284" max="1284" width="13.5703125" style="27" customWidth="1"/>
    <col min="1285" max="1291" width="11.85546875" style="27" customWidth="1"/>
    <col min="1292" max="1292" width="13.5703125" style="27" customWidth="1"/>
    <col min="1293" max="1536" width="9.140625" style="27"/>
    <col min="1537" max="1537" width="6.5703125" style="27" customWidth="1"/>
    <col min="1538" max="1538" width="52" style="27" customWidth="1"/>
    <col min="1539" max="1539" width="14.7109375" style="27" customWidth="1"/>
    <col min="1540" max="1540" width="13.5703125" style="27" customWidth="1"/>
    <col min="1541" max="1547" width="11.85546875" style="27" customWidth="1"/>
    <col min="1548" max="1548" width="13.5703125" style="27" customWidth="1"/>
    <col min="1549" max="1792" width="9.140625" style="27"/>
    <col min="1793" max="1793" width="6.5703125" style="27" customWidth="1"/>
    <col min="1794" max="1794" width="52" style="27" customWidth="1"/>
    <col min="1795" max="1795" width="14.7109375" style="27" customWidth="1"/>
    <col min="1796" max="1796" width="13.5703125" style="27" customWidth="1"/>
    <col min="1797" max="1803" width="11.85546875" style="27" customWidth="1"/>
    <col min="1804" max="1804" width="13.5703125" style="27" customWidth="1"/>
    <col min="1805" max="2048" width="9.140625" style="27"/>
    <col min="2049" max="2049" width="6.5703125" style="27" customWidth="1"/>
    <col min="2050" max="2050" width="52" style="27" customWidth="1"/>
    <col min="2051" max="2051" width="14.7109375" style="27" customWidth="1"/>
    <col min="2052" max="2052" width="13.5703125" style="27" customWidth="1"/>
    <col min="2053" max="2059" width="11.85546875" style="27" customWidth="1"/>
    <col min="2060" max="2060" width="13.5703125" style="27" customWidth="1"/>
    <col min="2061" max="2304" width="9.140625" style="27"/>
    <col min="2305" max="2305" width="6.5703125" style="27" customWidth="1"/>
    <col min="2306" max="2306" width="52" style="27" customWidth="1"/>
    <col min="2307" max="2307" width="14.7109375" style="27" customWidth="1"/>
    <col min="2308" max="2308" width="13.5703125" style="27" customWidth="1"/>
    <col min="2309" max="2315" width="11.85546875" style="27" customWidth="1"/>
    <col min="2316" max="2316" width="13.5703125" style="27" customWidth="1"/>
    <col min="2317" max="2560" width="9.140625" style="27"/>
    <col min="2561" max="2561" width="6.5703125" style="27" customWidth="1"/>
    <col min="2562" max="2562" width="52" style="27" customWidth="1"/>
    <col min="2563" max="2563" width="14.7109375" style="27" customWidth="1"/>
    <col min="2564" max="2564" width="13.5703125" style="27" customWidth="1"/>
    <col min="2565" max="2571" width="11.85546875" style="27" customWidth="1"/>
    <col min="2572" max="2572" width="13.5703125" style="27" customWidth="1"/>
    <col min="2573" max="2816" width="9.140625" style="27"/>
    <col min="2817" max="2817" width="6.5703125" style="27" customWidth="1"/>
    <col min="2818" max="2818" width="52" style="27" customWidth="1"/>
    <col min="2819" max="2819" width="14.7109375" style="27" customWidth="1"/>
    <col min="2820" max="2820" width="13.5703125" style="27" customWidth="1"/>
    <col min="2821" max="2827" width="11.85546875" style="27" customWidth="1"/>
    <col min="2828" max="2828" width="13.5703125" style="27" customWidth="1"/>
    <col min="2829" max="3072" width="9.140625" style="27"/>
    <col min="3073" max="3073" width="6.5703125" style="27" customWidth="1"/>
    <col min="3074" max="3074" width="52" style="27" customWidth="1"/>
    <col min="3075" max="3075" width="14.7109375" style="27" customWidth="1"/>
    <col min="3076" max="3076" width="13.5703125" style="27" customWidth="1"/>
    <col min="3077" max="3083" width="11.85546875" style="27" customWidth="1"/>
    <col min="3084" max="3084" width="13.5703125" style="27" customWidth="1"/>
    <col min="3085" max="3328" width="9.140625" style="27"/>
    <col min="3329" max="3329" width="6.5703125" style="27" customWidth="1"/>
    <col min="3330" max="3330" width="52" style="27" customWidth="1"/>
    <col min="3331" max="3331" width="14.7109375" style="27" customWidth="1"/>
    <col min="3332" max="3332" width="13.5703125" style="27" customWidth="1"/>
    <col min="3333" max="3339" width="11.85546875" style="27" customWidth="1"/>
    <col min="3340" max="3340" width="13.5703125" style="27" customWidth="1"/>
    <col min="3341" max="3584" width="9.140625" style="27"/>
    <col min="3585" max="3585" width="6.5703125" style="27" customWidth="1"/>
    <col min="3586" max="3586" width="52" style="27" customWidth="1"/>
    <col min="3587" max="3587" width="14.7109375" style="27" customWidth="1"/>
    <col min="3588" max="3588" width="13.5703125" style="27" customWidth="1"/>
    <col min="3589" max="3595" width="11.85546875" style="27" customWidth="1"/>
    <col min="3596" max="3596" width="13.5703125" style="27" customWidth="1"/>
    <col min="3597" max="3840" width="9.140625" style="27"/>
    <col min="3841" max="3841" width="6.5703125" style="27" customWidth="1"/>
    <col min="3842" max="3842" width="52" style="27" customWidth="1"/>
    <col min="3843" max="3843" width="14.7109375" style="27" customWidth="1"/>
    <col min="3844" max="3844" width="13.5703125" style="27" customWidth="1"/>
    <col min="3845" max="3851" width="11.85546875" style="27" customWidth="1"/>
    <col min="3852" max="3852" width="13.5703125" style="27" customWidth="1"/>
    <col min="3853" max="4096" width="9.140625" style="27"/>
    <col min="4097" max="4097" width="6.5703125" style="27" customWidth="1"/>
    <col min="4098" max="4098" width="52" style="27" customWidth="1"/>
    <col min="4099" max="4099" width="14.7109375" style="27" customWidth="1"/>
    <col min="4100" max="4100" width="13.5703125" style="27" customWidth="1"/>
    <col min="4101" max="4107" width="11.85546875" style="27" customWidth="1"/>
    <col min="4108" max="4108" width="13.5703125" style="27" customWidth="1"/>
    <col min="4109" max="4352" width="9.140625" style="27"/>
    <col min="4353" max="4353" width="6.5703125" style="27" customWidth="1"/>
    <col min="4354" max="4354" width="52" style="27" customWidth="1"/>
    <col min="4355" max="4355" width="14.7109375" style="27" customWidth="1"/>
    <col min="4356" max="4356" width="13.5703125" style="27" customWidth="1"/>
    <col min="4357" max="4363" width="11.85546875" style="27" customWidth="1"/>
    <col min="4364" max="4364" width="13.5703125" style="27" customWidth="1"/>
    <col min="4365" max="4608" width="9.140625" style="27"/>
    <col min="4609" max="4609" width="6.5703125" style="27" customWidth="1"/>
    <col min="4610" max="4610" width="52" style="27" customWidth="1"/>
    <col min="4611" max="4611" width="14.7109375" style="27" customWidth="1"/>
    <col min="4612" max="4612" width="13.5703125" style="27" customWidth="1"/>
    <col min="4613" max="4619" width="11.85546875" style="27" customWidth="1"/>
    <col min="4620" max="4620" width="13.5703125" style="27" customWidth="1"/>
    <col min="4621" max="4864" width="9.140625" style="27"/>
    <col min="4865" max="4865" width="6.5703125" style="27" customWidth="1"/>
    <col min="4866" max="4866" width="52" style="27" customWidth="1"/>
    <col min="4867" max="4867" width="14.7109375" style="27" customWidth="1"/>
    <col min="4868" max="4868" width="13.5703125" style="27" customWidth="1"/>
    <col min="4869" max="4875" width="11.85546875" style="27" customWidth="1"/>
    <col min="4876" max="4876" width="13.5703125" style="27" customWidth="1"/>
    <col min="4877" max="5120" width="9.140625" style="27"/>
    <col min="5121" max="5121" width="6.5703125" style="27" customWidth="1"/>
    <col min="5122" max="5122" width="52" style="27" customWidth="1"/>
    <col min="5123" max="5123" width="14.7109375" style="27" customWidth="1"/>
    <col min="5124" max="5124" width="13.5703125" style="27" customWidth="1"/>
    <col min="5125" max="5131" width="11.85546875" style="27" customWidth="1"/>
    <col min="5132" max="5132" width="13.5703125" style="27" customWidth="1"/>
    <col min="5133" max="5376" width="9.140625" style="27"/>
    <col min="5377" max="5377" width="6.5703125" style="27" customWidth="1"/>
    <col min="5378" max="5378" width="52" style="27" customWidth="1"/>
    <col min="5379" max="5379" width="14.7109375" style="27" customWidth="1"/>
    <col min="5380" max="5380" width="13.5703125" style="27" customWidth="1"/>
    <col min="5381" max="5387" width="11.85546875" style="27" customWidth="1"/>
    <col min="5388" max="5388" width="13.5703125" style="27" customWidth="1"/>
    <col min="5389" max="5632" width="9.140625" style="27"/>
    <col min="5633" max="5633" width="6.5703125" style="27" customWidth="1"/>
    <col min="5634" max="5634" width="52" style="27" customWidth="1"/>
    <col min="5635" max="5635" width="14.7109375" style="27" customWidth="1"/>
    <col min="5636" max="5636" width="13.5703125" style="27" customWidth="1"/>
    <col min="5637" max="5643" width="11.85546875" style="27" customWidth="1"/>
    <col min="5644" max="5644" width="13.5703125" style="27" customWidth="1"/>
    <col min="5645" max="5888" width="9.140625" style="27"/>
    <col min="5889" max="5889" width="6.5703125" style="27" customWidth="1"/>
    <col min="5890" max="5890" width="52" style="27" customWidth="1"/>
    <col min="5891" max="5891" width="14.7109375" style="27" customWidth="1"/>
    <col min="5892" max="5892" width="13.5703125" style="27" customWidth="1"/>
    <col min="5893" max="5899" width="11.85546875" style="27" customWidth="1"/>
    <col min="5900" max="5900" width="13.5703125" style="27" customWidth="1"/>
    <col min="5901" max="6144" width="9.140625" style="27"/>
    <col min="6145" max="6145" width="6.5703125" style="27" customWidth="1"/>
    <col min="6146" max="6146" width="52" style="27" customWidth="1"/>
    <col min="6147" max="6147" width="14.7109375" style="27" customWidth="1"/>
    <col min="6148" max="6148" width="13.5703125" style="27" customWidth="1"/>
    <col min="6149" max="6155" width="11.85546875" style="27" customWidth="1"/>
    <col min="6156" max="6156" width="13.5703125" style="27" customWidth="1"/>
    <col min="6157" max="6400" width="9.140625" style="27"/>
    <col min="6401" max="6401" width="6.5703125" style="27" customWidth="1"/>
    <col min="6402" max="6402" width="52" style="27" customWidth="1"/>
    <col min="6403" max="6403" width="14.7109375" style="27" customWidth="1"/>
    <col min="6404" max="6404" width="13.5703125" style="27" customWidth="1"/>
    <col min="6405" max="6411" width="11.85546875" style="27" customWidth="1"/>
    <col min="6412" max="6412" width="13.5703125" style="27" customWidth="1"/>
    <col min="6413" max="6656" width="9.140625" style="27"/>
    <col min="6657" max="6657" width="6.5703125" style="27" customWidth="1"/>
    <col min="6658" max="6658" width="52" style="27" customWidth="1"/>
    <col min="6659" max="6659" width="14.7109375" style="27" customWidth="1"/>
    <col min="6660" max="6660" width="13.5703125" style="27" customWidth="1"/>
    <col min="6661" max="6667" width="11.85546875" style="27" customWidth="1"/>
    <col min="6668" max="6668" width="13.5703125" style="27" customWidth="1"/>
    <col min="6669" max="6912" width="9.140625" style="27"/>
    <col min="6913" max="6913" width="6.5703125" style="27" customWidth="1"/>
    <col min="6914" max="6914" width="52" style="27" customWidth="1"/>
    <col min="6915" max="6915" width="14.7109375" style="27" customWidth="1"/>
    <col min="6916" max="6916" width="13.5703125" style="27" customWidth="1"/>
    <col min="6917" max="6923" width="11.85546875" style="27" customWidth="1"/>
    <col min="6924" max="6924" width="13.5703125" style="27" customWidth="1"/>
    <col min="6925" max="7168" width="9.140625" style="27"/>
    <col min="7169" max="7169" width="6.5703125" style="27" customWidth="1"/>
    <col min="7170" max="7170" width="52" style="27" customWidth="1"/>
    <col min="7171" max="7171" width="14.7109375" style="27" customWidth="1"/>
    <col min="7172" max="7172" width="13.5703125" style="27" customWidth="1"/>
    <col min="7173" max="7179" width="11.85546875" style="27" customWidth="1"/>
    <col min="7180" max="7180" width="13.5703125" style="27" customWidth="1"/>
    <col min="7181" max="7424" width="9.140625" style="27"/>
    <col min="7425" max="7425" width="6.5703125" style="27" customWidth="1"/>
    <col min="7426" max="7426" width="52" style="27" customWidth="1"/>
    <col min="7427" max="7427" width="14.7109375" style="27" customWidth="1"/>
    <col min="7428" max="7428" width="13.5703125" style="27" customWidth="1"/>
    <col min="7429" max="7435" width="11.85546875" style="27" customWidth="1"/>
    <col min="7436" max="7436" width="13.5703125" style="27" customWidth="1"/>
    <col min="7437" max="7680" width="9.140625" style="27"/>
    <col min="7681" max="7681" width="6.5703125" style="27" customWidth="1"/>
    <col min="7682" max="7682" width="52" style="27" customWidth="1"/>
    <col min="7683" max="7683" width="14.7109375" style="27" customWidth="1"/>
    <col min="7684" max="7684" width="13.5703125" style="27" customWidth="1"/>
    <col min="7685" max="7691" width="11.85546875" style="27" customWidth="1"/>
    <col min="7692" max="7692" width="13.5703125" style="27" customWidth="1"/>
    <col min="7693" max="7936" width="9.140625" style="27"/>
    <col min="7937" max="7937" width="6.5703125" style="27" customWidth="1"/>
    <col min="7938" max="7938" width="52" style="27" customWidth="1"/>
    <col min="7939" max="7939" width="14.7109375" style="27" customWidth="1"/>
    <col min="7940" max="7940" width="13.5703125" style="27" customWidth="1"/>
    <col min="7941" max="7947" width="11.85546875" style="27" customWidth="1"/>
    <col min="7948" max="7948" width="13.5703125" style="27" customWidth="1"/>
    <col min="7949" max="8192" width="9.140625" style="27"/>
    <col min="8193" max="8193" width="6.5703125" style="27" customWidth="1"/>
    <col min="8194" max="8194" width="52" style="27" customWidth="1"/>
    <col min="8195" max="8195" width="14.7109375" style="27" customWidth="1"/>
    <col min="8196" max="8196" width="13.5703125" style="27" customWidth="1"/>
    <col min="8197" max="8203" width="11.85546875" style="27" customWidth="1"/>
    <col min="8204" max="8204" width="13.5703125" style="27" customWidth="1"/>
    <col min="8205" max="8448" width="9.140625" style="27"/>
    <col min="8449" max="8449" width="6.5703125" style="27" customWidth="1"/>
    <col min="8450" max="8450" width="52" style="27" customWidth="1"/>
    <col min="8451" max="8451" width="14.7109375" style="27" customWidth="1"/>
    <col min="8452" max="8452" width="13.5703125" style="27" customWidth="1"/>
    <col min="8453" max="8459" width="11.85546875" style="27" customWidth="1"/>
    <col min="8460" max="8460" width="13.5703125" style="27" customWidth="1"/>
    <col min="8461" max="8704" width="9.140625" style="27"/>
    <col min="8705" max="8705" width="6.5703125" style="27" customWidth="1"/>
    <col min="8706" max="8706" width="52" style="27" customWidth="1"/>
    <col min="8707" max="8707" width="14.7109375" style="27" customWidth="1"/>
    <col min="8708" max="8708" width="13.5703125" style="27" customWidth="1"/>
    <col min="8709" max="8715" width="11.85546875" style="27" customWidth="1"/>
    <col min="8716" max="8716" width="13.5703125" style="27" customWidth="1"/>
    <col min="8717" max="8960" width="9.140625" style="27"/>
    <col min="8961" max="8961" width="6.5703125" style="27" customWidth="1"/>
    <col min="8962" max="8962" width="52" style="27" customWidth="1"/>
    <col min="8963" max="8963" width="14.7109375" style="27" customWidth="1"/>
    <col min="8964" max="8964" width="13.5703125" style="27" customWidth="1"/>
    <col min="8965" max="8971" width="11.85546875" style="27" customWidth="1"/>
    <col min="8972" max="8972" width="13.5703125" style="27" customWidth="1"/>
    <col min="8973" max="9216" width="9.140625" style="27"/>
    <col min="9217" max="9217" width="6.5703125" style="27" customWidth="1"/>
    <col min="9218" max="9218" width="52" style="27" customWidth="1"/>
    <col min="9219" max="9219" width="14.7109375" style="27" customWidth="1"/>
    <col min="9220" max="9220" width="13.5703125" style="27" customWidth="1"/>
    <col min="9221" max="9227" width="11.85546875" style="27" customWidth="1"/>
    <col min="9228" max="9228" width="13.5703125" style="27" customWidth="1"/>
    <col min="9229" max="9472" width="9.140625" style="27"/>
    <col min="9473" max="9473" width="6.5703125" style="27" customWidth="1"/>
    <col min="9474" max="9474" width="52" style="27" customWidth="1"/>
    <col min="9475" max="9475" width="14.7109375" style="27" customWidth="1"/>
    <col min="9476" max="9476" width="13.5703125" style="27" customWidth="1"/>
    <col min="9477" max="9483" width="11.85546875" style="27" customWidth="1"/>
    <col min="9484" max="9484" width="13.5703125" style="27" customWidth="1"/>
    <col min="9485" max="9728" width="9.140625" style="27"/>
    <col min="9729" max="9729" width="6.5703125" style="27" customWidth="1"/>
    <col min="9730" max="9730" width="52" style="27" customWidth="1"/>
    <col min="9731" max="9731" width="14.7109375" style="27" customWidth="1"/>
    <col min="9732" max="9732" width="13.5703125" style="27" customWidth="1"/>
    <col min="9733" max="9739" width="11.85546875" style="27" customWidth="1"/>
    <col min="9740" max="9740" width="13.5703125" style="27" customWidth="1"/>
    <col min="9741" max="9984" width="9.140625" style="27"/>
    <col min="9985" max="9985" width="6.5703125" style="27" customWidth="1"/>
    <col min="9986" max="9986" width="52" style="27" customWidth="1"/>
    <col min="9987" max="9987" width="14.7109375" style="27" customWidth="1"/>
    <col min="9988" max="9988" width="13.5703125" style="27" customWidth="1"/>
    <col min="9989" max="9995" width="11.85546875" style="27" customWidth="1"/>
    <col min="9996" max="9996" width="13.5703125" style="27" customWidth="1"/>
    <col min="9997" max="10240" width="9.140625" style="27"/>
    <col min="10241" max="10241" width="6.5703125" style="27" customWidth="1"/>
    <col min="10242" max="10242" width="52" style="27" customWidth="1"/>
    <col min="10243" max="10243" width="14.7109375" style="27" customWidth="1"/>
    <col min="10244" max="10244" width="13.5703125" style="27" customWidth="1"/>
    <col min="10245" max="10251" width="11.85546875" style="27" customWidth="1"/>
    <col min="10252" max="10252" width="13.5703125" style="27" customWidth="1"/>
    <col min="10253" max="10496" width="9.140625" style="27"/>
    <col min="10497" max="10497" width="6.5703125" style="27" customWidth="1"/>
    <col min="10498" max="10498" width="52" style="27" customWidth="1"/>
    <col min="10499" max="10499" width="14.7109375" style="27" customWidth="1"/>
    <col min="10500" max="10500" width="13.5703125" style="27" customWidth="1"/>
    <col min="10501" max="10507" width="11.85546875" style="27" customWidth="1"/>
    <col min="10508" max="10508" width="13.5703125" style="27" customWidth="1"/>
    <col min="10509" max="10752" width="9.140625" style="27"/>
    <col min="10753" max="10753" width="6.5703125" style="27" customWidth="1"/>
    <col min="10754" max="10754" width="52" style="27" customWidth="1"/>
    <col min="10755" max="10755" width="14.7109375" style="27" customWidth="1"/>
    <col min="10756" max="10756" width="13.5703125" style="27" customWidth="1"/>
    <col min="10757" max="10763" width="11.85546875" style="27" customWidth="1"/>
    <col min="10764" max="10764" width="13.5703125" style="27" customWidth="1"/>
    <col min="10765" max="11008" width="9.140625" style="27"/>
    <col min="11009" max="11009" width="6.5703125" style="27" customWidth="1"/>
    <col min="11010" max="11010" width="52" style="27" customWidth="1"/>
    <col min="11011" max="11011" width="14.7109375" style="27" customWidth="1"/>
    <col min="11012" max="11012" width="13.5703125" style="27" customWidth="1"/>
    <col min="11013" max="11019" width="11.85546875" style="27" customWidth="1"/>
    <col min="11020" max="11020" width="13.5703125" style="27" customWidth="1"/>
    <col min="11021" max="11264" width="9.140625" style="27"/>
    <col min="11265" max="11265" width="6.5703125" style="27" customWidth="1"/>
    <col min="11266" max="11266" width="52" style="27" customWidth="1"/>
    <col min="11267" max="11267" width="14.7109375" style="27" customWidth="1"/>
    <col min="11268" max="11268" width="13.5703125" style="27" customWidth="1"/>
    <col min="11269" max="11275" width="11.85546875" style="27" customWidth="1"/>
    <col min="11276" max="11276" width="13.5703125" style="27" customWidth="1"/>
    <col min="11277" max="11520" width="9.140625" style="27"/>
    <col min="11521" max="11521" width="6.5703125" style="27" customWidth="1"/>
    <col min="11522" max="11522" width="52" style="27" customWidth="1"/>
    <col min="11523" max="11523" width="14.7109375" style="27" customWidth="1"/>
    <col min="11524" max="11524" width="13.5703125" style="27" customWidth="1"/>
    <col min="11525" max="11531" width="11.85546875" style="27" customWidth="1"/>
    <col min="11532" max="11532" width="13.5703125" style="27" customWidth="1"/>
    <col min="11533" max="11776" width="9.140625" style="27"/>
    <col min="11777" max="11777" width="6.5703125" style="27" customWidth="1"/>
    <col min="11778" max="11778" width="52" style="27" customWidth="1"/>
    <col min="11779" max="11779" width="14.7109375" style="27" customWidth="1"/>
    <col min="11780" max="11780" width="13.5703125" style="27" customWidth="1"/>
    <col min="11781" max="11787" width="11.85546875" style="27" customWidth="1"/>
    <col min="11788" max="11788" width="13.5703125" style="27" customWidth="1"/>
    <col min="11789" max="12032" width="9.140625" style="27"/>
    <col min="12033" max="12033" width="6.5703125" style="27" customWidth="1"/>
    <col min="12034" max="12034" width="52" style="27" customWidth="1"/>
    <col min="12035" max="12035" width="14.7109375" style="27" customWidth="1"/>
    <col min="12036" max="12036" width="13.5703125" style="27" customWidth="1"/>
    <col min="12037" max="12043" width="11.85546875" style="27" customWidth="1"/>
    <col min="12044" max="12044" width="13.5703125" style="27" customWidth="1"/>
    <col min="12045" max="12288" width="9.140625" style="27"/>
    <col min="12289" max="12289" width="6.5703125" style="27" customWidth="1"/>
    <col min="12290" max="12290" width="52" style="27" customWidth="1"/>
    <col min="12291" max="12291" width="14.7109375" style="27" customWidth="1"/>
    <col min="12292" max="12292" width="13.5703125" style="27" customWidth="1"/>
    <col min="12293" max="12299" width="11.85546875" style="27" customWidth="1"/>
    <col min="12300" max="12300" width="13.5703125" style="27" customWidth="1"/>
    <col min="12301" max="12544" width="9.140625" style="27"/>
    <col min="12545" max="12545" width="6.5703125" style="27" customWidth="1"/>
    <col min="12546" max="12546" width="52" style="27" customWidth="1"/>
    <col min="12547" max="12547" width="14.7109375" style="27" customWidth="1"/>
    <col min="12548" max="12548" width="13.5703125" style="27" customWidth="1"/>
    <col min="12549" max="12555" width="11.85546875" style="27" customWidth="1"/>
    <col min="12556" max="12556" width="13.5703125" style="27" customWidth="1"/>
    <col min="12557" max="12800" width="9.140625" style="27"/>
    <col min="12801" max="12801" width="6.5703125" style="27" customWidth="1"/>
    <col min="12802" max="12802" width="52" style="27" customWidth="1"/>
    <col min="12803" max="12803" width="14.7109375" style="27" customWidth="1"/>
    <col min="12804" max="12804" width="13.5703125" style="27" customWidth="1"/>
    <col min="12805" max="12811" width="11.85546875" style="27" customWidth="1"/>
    <col min="12812" max="12812" width="13.5703125" style="27" customWidth="1"/>
    <col min="12813" max="13056" width="9.140625" style="27"/>
    <col min="13057" max="13057" width="6.5703125" style="27" customWidth="1"/>
    <col min="13058" max="13058" width="52" style="27" customWidth="1"/>
    <col min="13059" max="13059" width="14.7109375" style="27" customWidth="1"/>
    <col min="13060" max="13060" width="13.5703125" style="27" customWidth="1"/>
    <col min="13061" max="13067" width="11.85546875" style="27" customWidth="1"/>
    <col min="13068" max="13068" width="13.5703125" style="27" customWidth="1"/>
    <col min="13069" max="13312" width="9.140625" style="27"/>
    <col min="13313" max="13313" width="6.5703125" style="27" customWidth="1"/>
    <col min="13314" max="13314" width="52" style="27" customWidth="1"/>
    <col min="13315" max="13315" width="14.7109375" style="27" customWidth="1"/>
    <col min="13316" max="13316" width="13.5703125" style="27" customWidth="1"/>
    <col min="13317" max="13323" width="11.85546875" style="27" customWidth="1"/>
    <col min="13324" max="13324" width="13.5703125" style="27" customWidth="1"/>
    <col min="13325" max="13568" width="9.140625" style="27"/>
    <col min="13569" max="13569" width="6.5703125" style="27" customWidth="1"/>
    <col min="13570" max="13570" width="52" style="27" customWidth="1"/>
    <col min="13571" max="13571" width="14.7109375" style="27" customWidth="1"/>
    <col min="13572" max="13572" width="13.5703125" style="27" customWidth="1"/>
    <col min="13573" max="13579" width="11.85546875" style="27" customWidth="1"/>
    <col min="13580" max="13580" width="13.5703125" style="27" customWidth="1"/>
    <col min="13581" max="13824" width="9.140625" style="27"/>
    <col min="13825" max="13825" width="6.5703125" style="27" customWidth="1"/>
    <col min="13826" max="13826" width="52" style="27" customWidth="1"/>
    <col min="13827" max="13827" width="14.7109375" style="27" customWidth="1"/>
    <col min="13828" max="13828" width="13.5703125" style="27" customWidth="1"/>
    <col min="13829" max="13835" width="11.85546875" style="27" customWidth="1"/>
    <col min="13836" max="13836" width="13.5703125" style="27" customWidth="1"/>
    <col min="13837" max="14080" width="9.140625" style="27"/>
    <col min="14081" max="14081" width="6.5703125" style="27" customWidth="1"/>
    <col min="14082" max="14082" width="52" style="27" customWidth="1"/>
    <col min="14083" max="14083" width="14.7109375" style="27" customWidth="1"/>
    <col min="14084" max="14084" width="13.5703125" style="27" customWidth="1"/>
    <col min="14085" max="14091" width="11.85546875" style="27" customWidth="1"/>
    <col min="14092" max="14092" width="13.5703125" style="27" customWidth="1"/>
    <col min="14093" max="14336" width="9.140625" style="27"/>
    <col min="14337" max="14337" width="6.5703125" style="27" customWidth="1"/>
    <col min="14338" max="14338" width="52" style="27" customWidth="1"/>
    <col min="14339" max="14339" width="14.7109375" style="27" customWidth="1"/>
    <col min="14340" max="14340" width="13.5703125" style="27" customWidth="1"/>
    <col min="14341" max="14347" width="11.85546875" style="27" customWidth="1"/>
    <col min="14348" max="14348" width="13.5703125" style="27" customWidth="1"/>
    <col min="14349" max="14592" width="9.140625" style="27"/>
    <col min="14593" max="14593" width="6.5703125" style="27" customWidth="1"/>
    <col min="14594" max="14594" width="52" style="27" customWidth="1"/>
    <col min="14595" max="14595" width="14.7109375" style="27" customWidth="1"/>
    <col min="14596" max="14596" width="13.5703125" style="27" customWidth="1"/>
    <col min="14597" max="14603" width="11.85546875" style="27" customWidth="1"/>
    <col min="14604" max="14604" width="13.5703125" style="27" customWidth="1"/>
    <col min="14605" max="14848" width="9.140625" style="27"/>
    <col min="14849" max="14849" width="6.5703125" style="27" customWidth="1"/>
    <col min="14850" max="14850" width="52" style="27" customWidth="1"/>
    <col min="14851" max="14851" width="14.7109375" style="27" customWidth="1"/>
    <col min="14852" max="14852" width="13.5703125" style="27" customWidth="1"/>
    <col min="14853" max="14859" width="11.85546875" style="27" customWidth="1"/>
    <col min="14860" max="14860" width="13.5703125" style="27" customWidth="1"/>
    <col min="14861" max="15104" width="9.140625" style="27"/>
    <col min="15105" max="15105" width="6.5703125" style="27" customWidth="1"/>
    <col min="15106" max="15106" width="52" style="27" customWidth="1"/>
    <col min="15107" max="15107" width="14.7109375" style="27" customWidth="1"/>
    <col min="15108" max="15108" width="13.5703125" style="27" customWidth="1"/>
    <col min="15109" max="15115" width="11.85546875" style="27" customWidth="1"/>
    <col min="15116" max="15116" width="13.5703125" style="27" customWidth="1"/>
    <col min="15117" max="15360" width="9.140625" style="27"/>
    <col min="15361" max="15361" width="6.5703125" style="27" customWidth="1"/>
    <col min="15362" max="15362" width="52" style="27" customWidth="1"/>
    <col min="15363" max="15363" width="14.7109375" style="27" customWidth="1"/>
    <col min="15364" max="15364" width="13.5703125" style="27" customWidth="1"/>
    <col min="15365" max="15371" width="11.85546875" style="27" customWidth="1"/>
    <col min="15372" max="15372" width="13.5703125" style="27" customWidth="1"/>
    <col min="15373" max="15616" width="9.140625" style="27"/>
    <col min="15617" max="15617" width="6.5703125" style="27" customWidth="1"/>
    <col min="15618" max="15618" width="52" style="27" customWidth="1"/>
    <col min="15619" max="15619" width="14.7109375" style="27" customWidth="1"/>
    <col min="15620" max="15620" width="13.5703125" style="27" customWidth="1"/>
    <col min="15621" max="15627" width="11.85546875" style="27" customWidth="1"/>
    <col min="15628" max="15628" width="13.5703125" style="27" customWidth="1"/>
    <col min="15629" max="15872" width="9.140625" style="27"/>
    <col min="15873" max="15873" width="6.5703125" style="27" customWidth="1"/>
    <col min="15874" max="15874" width="52" style="27" customWidth="1"/>
    <col min="15875" max="15875" width="14.7109375" style="27" customWidth="1"/>
    <col min="15876" max="15876" width="13.5703125" style="27" customWidth="1"/>
    <col min="15877" max="15883" width="11.85546875" style="27" customWidth="1"/>
    <col min="15884" max="15884" width="13.5703125" style="27" customWidth="1"/>
    <col min="15885" max="16128" width="9.140625" style="27"/>
    <col min="16129" max="16129" width="6.5703125" style="27" customWidth="1"/>
    <col min="16130" max="16130" width="52" style="27" customWidth="1"/>
    <col min="16131" max="16131" width="14.7109375" style="27" customWidth="1"/>
    <col min="16132" max="16132" width="13.5703125" style="27" customWidth="1"/>
    <col min="16133" max="16139" width="11.85546875" style="27" customWidth="1"/>
    <col min="16140" max="16140" width="13.5703125" style="27" customWidth="1"/>
    <col min="16141" max="16384" width="9.140625" style="27"/>
  </cols>
  <sheetData>
    <row r="1" spans="1:12" s="4" customFormat="1" ht="20.25" hidden="1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e">
        <f>CONCATENATE("9.2. melléklet ",#REF!," ",#REF!," ",#REF!," ",#REF!," ",#REF!," ",#REF!," ",#REF!," ",#REF!)</f>
        <v>#REF!</v>
      </c>
    </row>
    <row r="2" spans="1:12" s="9" customFormat="1" ht="15.75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7"/>
      <c r="L2" s="8"/>
    </row>
    <row r="3" spans="1:12" s="9" customFormat="1" ht="23.1" customHeight="1" thickBot="1" x14ac:dyDescent="0.3">
      <c r="A3" s="10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2"/>
      <c r="L3" s="13"/>
    </row>
    <row r="4" spans="1:12" s="9" customFormat="1" ht="12.95" customHeight="1" thickBot="1" x14ac:dyDescent="0.3">
      <c r="A4" s="14"/>
      <c r="B4" s="15"/>
      <c r="C4" s="15"/>
      <c r="D4" s="16"/>
      <c r="E4" s="16"/>
      <c r="F4" s="16"/>
      <c r="G4" s="16"/>
      <c r="H4" s="16"/>
      <c r="I4" s="16"/>
      <c r="J4" s="16"/>
      <c r="K4" s="16"/>
      <c r="L4" s="17" t="s">
        <v>1</v>
      </c>
    </row>
    <row r="5" spans="1:12" s="22" customFormat="1" ht="14.1" customHeight="1" x14ac:dyDescent="0.25">
      <c r="A5" s="18" t="s">
        <v>2</v>
      </c>
      <c r="B5" s="19" t="s">
        <v>3</v>
      </c>
      <c r="C5" s="20" t="s">
        <v>4</v>
      </c>
      <c r="D5" s="20" t="s">
        <v>5</v>
      </c>
      <c r="E5" s="20" t="e">
        <f>CONCATENATE(#REF!)</f>
        <v>#REF!</v>
      </c>
      <c r="F5" s="20" t="e">
        <f>CONCATENATE(#REF!)</f>
        <v>#REF!</v>
      </c>
      <c r="G5" s="20" t="e">
        <f>CONCATENATE(#REF!)</f>
        <v>#REF!</v>
      </c>
      <c r="H5" s="20" t="e">
        <f>CONCATENATE(#REF!)</f>
        <v>#REF!</v>
      </c>
      <c r="I5" s="20" t="e">
        <f>CONCATENATE(#REF!)</f>
        <v>#REF!</v>
      </c>
      <c r="J5" s="20" t="e">
        <f>CONCATENATE(#REF!)</f>
        <v>#REF!</v>
      </c>
      <c r="K5" s="20" t="s">
        <v>103</v>
      </c>
      <c r="L5" s="21" t="s">
        <v>104</v>
      </c>
    </row>
    <row r="6" spans="1:12" ht="12.75" customHeight="1" x14ac:dyDescent="0.25">
      <c r="A6" s="23"/>
      <c r="B6" s="24"/>
      <c r="C6" s="25"/>
      <c r="D6" s="25"/>
      <c r="E6" s="25"/>
      <c r="F6" s="25"/>
      <c r="G6" s="25"/>
      <c r="H6" s="25"/>
      <c r="I6" s="25"/>
      <c r="J6" s="25"/>
      <c r="K6" s="25"/>
      <c r="L6" s="26"/>
    </row>
    <row r="7" spans="1:12" s="32" customFormat="1" ht="9.9499999999999993" customHeight="1" thickBot="1" x14ac:dyDescent="0.3">
      <c r="A7" s="28"/>
      <c r="B7" s="29"/>
      <c r="C7" s="30"/>
      <c r="D7" s="30"/>
      <c r="E7" s="30"/>
      <c r="F7" s="30"/>
      <c r="G7" s="30"/>
      <c r="H7" s="30"/>
      <c r="I7" s="30"/>
      <c r="J7" s="30"/>
      <c r="K7" s="30"/>
      <c r="L7" s="31"/>
    </row>
    <row r="8" spans="1:12" s="37" customFormat="1" ht="10.5" customHeight="1" thickBot="1" x14ac:dyDescent="0.3">
      <c r="A8" s="33" t="s">
        <v>6</v>
      </c>
      <c r="B8" s="34" t="s">
        <v>7</v>
      </c>
      <c r="C8" s="34"/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34" t="s">
        <v>14</v>
      </c>
      <c r="K8" s="35" t="s">
        <v>15</v>
      </c>
      <c r="L8" s="36" t="s">
        <v>16</v>
      </c>
    </row>
    <row r="9" spans="1:12" s="37" customFormat="1" ht="10.5" customHeight="1" thickBot="1" x14ac:dyDescent="0.3">
      <c r="A9" s="38" t="s">
        <v>17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40"/>
    </row>
    <row r="10" spans="1:12" s="46" customFormat="1" ht="12" customHeight="1" thickBot="1" x14ac:dyDescent="0.3">
      <c r="A10" s="41">
        <v>1</v>
      </c>
      <c r="B10" s="42" t="s">
        <v>18</v>
      </c>
      <c r="C10" s="43">
        <f>SUM(C11:C21)</f>
        <v>2651511</v>
      </c>
      <c r="D10" s="44">
        <f>SUM(D11:D21)</f>
        <v>2536693</v>
      </c>
      <c r="E10" s="45">
        <f t="shared" ref="E10:L10" si="0">SUM(E11:E21)</f>
        <v>0</v>
      </c>
      <c r="F10" s="43">
        <f t="shared" si="0"/>
        <v>0</v>
      </c>
      <c r="G10" s="43">
        <f t="shared" si="0"/>
        <v>0</v>
      </c>
      <c r="H10" s="43">
        <f t="shared" si="0"/>
        <v>0</v>
      </c>
      <c r="I10" s="43">
        <f t="shared" si="0"/>
        <v>0</v>
      </c>
      <c r="J10" s="43">
        <f t="shared" si="0"/>
        <v>0</v>
      </c>
      <c r="K10" s="43">
        <f t="shared" si="0"/>
        <v>0</v>
      </c>
      <c r="L10" s="43">
        <f t="shared" si="0"/>
        <v>2536693</v>
      </c>
    </row>
    <row r="11" spans="1:12" s="46" customFormat="1" ht="12" customHeight="1" x14ac:dyDescent="0.25">
      <c r="A11" s="47" t="s">
        <v>19</v>
      </c>
      <c r="B11" s="48" t="s">
        <v>20</v>
      </c>
      <c r="C11" s="49"/>
      <c r="D11" s="50"/>
      <c r="E11" s="51"/>
      <c r="F11" s="52"/>
      <c r="G11" s="52"/>
      <c r="H11" s="52"/>
      <c r="I11" s="52"/>
      <c r="J11" s="52"/>
      <c r="K11" s="53">
        <f>E11+F11+G11+H11+I11+J11</f>
        <v>0</v>
      </c>
      <c r="L11" s="54">
        <f>D11+K11</f>
        <v>0</v>
      </c>
    </row>
    <row r="12" spans="1:12" s="46" customFormat="1" ht="12" customHeight="1" x14ac:dyDescent="0.25">
      <c r="A12" s="47" t="s">
        <v>21</v>
      </c>
      <c r="B12" s="55" t="s">
        <v>22</v>
      </c>
      <c r="C12" s="56">
        <v>254365</v>
      </c>
      <c r="D12" s="57">
        <v>180000</v>
      </c>
      <c r="E12" s="58"/>
      <c r="F12" s="59"/>
      <c r="G12" s="59"/>
      <c r="H12" s="59"/>
      <c r="I12" s="59"/>
      <c r="J12" s="59"/>
      <c r="K12" s="60">
        <f t="shared" ref="K12:K21" si="1">E12+F12+G12+H12+I12+J12</f>
        <v>0</v>
      </c>
      <c r="L12" s="54">
        <f t="shared" ref="L12:L21" si="2">D12+K12</f>
        <v>180000</v>
      </c>
    </row>
    <row r="13" spans="1:12" s="46" customFormat="1" ht="12" customHeight="1" x14ac:dyDescent="0.25">
      <c r="A13" s="47" t="s">
        <v>23</v>
      </c>
      <c r="B13" s="55" t="s">
        <v>24</v>
      </c>
      <c r="C13" s="56">
        <v>1481028</v>
      </c>
      <c r="D13" s="57">
        <v>1543392</v>
      </c>
      <c r="E13" s="58"/>
      <c r="F13" s="59"/>
      <c r="G13" s="59"/>
      <c r="H13" s="59"/>
      <c r="I13" s="59"/>
      <c r="J13" s="59"/>
      <c r="K13" s="60">
        <f t="shared" si="1"/>
        <v>0</v>
      </c>
      <c r="L13" s="54">
        <f t="shared" si="2"/>
        <v>1543392</v>
      </c>
    </row>
    <row r="14" spans="1:12" s="46" customFormat="1" ht="12" customHeight="1" x14ac:dyDescent="0.25">
      <c r="A14" s="47" t="s">
        <v>25</v>
      </c>
      <c r="B14" s="55" t="s">
        <v>26</v>
      </c>
      <c r="C14" s="56"/>
      <c r="D14" s="57"/>
      <c r="E14" s="58"/>
      <c r="F14" s="59"/>
      <c r="G14" s="59"/>
      <c r="H14" s="59"/>
      <c r="I14" s="59"/>
      <c r="J14" s="59"/>
      <c r="K14" s="60">
        <f t="shared" si="1"/>
        <v>0</v>
      </c>
      <c r="L14" s="54">
        <f t="shared" si="2"/>
        <v>0</v>
      </c>
    </row>
    <row r="15" spans="1:12" s="46" customFormat="1" ht="12" customHeight="1" x14ac:dyDescent="0.25">
      <c r="A15" s="47" t="s">
        <v>27</v>
      </c>
      <c r="B15" s="55" t="s">
        <v>28</v>
      </c>
      <c r="C15" s="56"/>
      <c r="D15" s="57"/>
      <c r="E15" s="58"/>
      <c r="F15" s="59"/>
      <c r="G15" s="59"/>
      <c r="H15" s="59"/>
      <c r="I15" s="59"/>
      <c r="J15" s="59"/>
      <c r="K15" s="60">
        <f t="shared" si="1"/>
        <v>0</v>
      </c>
      <c r="L15" s="54">
        <f t="shared" si="2"/>
        <v>0</v>
      </c>
    </row>
    <row r="16" spans="1:12" s="46" customFormat="1" ht="12" customHeight="1" x14ac:dyDescent="0.25">
      <c r="A16" s="47" t="s">
        <v>29</v>
      </c>
      <c r="B16" s="55" t="s">
        <v>30</v>
      </c>
      <c r="C16" s="56">
        <v>426384</v>
      </c>
      <c r="D16" s="57">
        <v>465316</v>
      </c>
      <c r="E16" s="58"/>
      <c r="F16" s="59"/>
      <c r="G16" s="59"/>
      <c r="H16" s="59"/>
      <c r="I16" s="59"/>
      <c r="J16" s="59"/>
      <c r="K16" s="60">
        <f t="shared" si="1"/>
        <v>0</v>
      </c>
      <c r="L16" s="54">
        <f t="shared" si="2"/>
        <v>465316</v>
      </c>
    </row>
    <row r="17" spans="1:12" s="46" customFormat="1" ht="12" customHeight="1" x14ac:dyDescent="0.25">
      <c r="A17" s="47" t="s">
        <v>31</v>
      </c>
      <c r="B17" s="61" t="s">
        <v>32</v>
      </c>
      <c r="C17" s="56">
        <v>380807</v>
      </c>
      <c r="D17" s="57">
        <v>347985</v>
      </c>
      <c r="E17" s="58"/>
      <c r="F17" s="59"/>
      <c r="G17" s="59"/>
      <c r="H17" s="59"/>
      <c r="I17" s="59"/>
      <c r="J17" s="59"/>
      <c r="K17" s="60">
        <f t="shared" si="1"/>
        <v>0</v>
      </c>
      <c r="L17" s="54">
        <f t="shared" si="2"/>
        <v>347985</v>
      </c>
    </row>
    <row r="18" spans="1:12" s="46" customFormat="1" ht="12" customHeight="1" x14ac:dyDescent="0.25">
      <c r="A18" s="47" t="s">
        <v>33</v>
      </c>
      <c r="B18" s="55" t="s">
        <v>34</v>
      </c>
      <c r="C18" s="62">
        <v>40</v>
      </c>
      <c r="D18" s="63"/>
      <c r="E18" s="58"/>
      <c r="F18" s="59"/>
      <c r="G18" s="59"/>
      <c r="H18" s="59"/>
      <c r="I18" s="59"/>
      <c r="J18" s="59"/>
      <c r="K18" s="60">
        <f t="shared" si="1"/>
        <v>0</v>
      </c>
      <c r="L18" s="54">
        <f t="shared" si="2"/>
        <v>0</v>
      </c>
    </row>
    <row r="19" spans="1:12" s="64" customFormat="1" ht="12" customHeight="1" x14ac:dyDescent="0.25">
      <c r="A19" s="47" t="s">
        <v>35</v>
      </c>
      <c r="B19" s="55" t="s">
        <v>36</v>
      </c>
      <c r="C19" s="56"/>
      <c r="D19" s="57"/>
      <c r="E19" s="58"/>
      <c r="F19" s="59"/>
      <c r="G19" s="59"/>
      <c r="H19" s="59"/>
      <c r="I19" s="59"/>
      <c r="J19" s="59"/>
      <c r="K19" s="60">
        <f t="shared" si="1"/>
        <v>0</v>
      </c>
      <c r="L19" s="54">
        <f t="shared" si="2"/>
        <v>0</v>
      </c>
    </row>
    <row r="20" spans="1:12" s="64" customFormat="1" ht="12" customHeight="1" x14ac:dyDescent="0.25">
      <c r="A20" s="47" t="s">
        <v>37</v>
      </c>
      <c r="B20" s="55" t="s">
        <v>38</v>
      </c>
      <c r="C20" s="65"/>
      <c r="D20" s="66"/>
      <c r="E20" s="58"/>
      <c r="F20" s="59"/>
      <c r="G20" s="59"/>
      <c r="H20" s="59"/>
      <c r="I20" s="59"/>
      <c r="J20" s="59"/>
      <c r="K20" s="60">
        <f t="shared" si="1"/>
        <v>0</v>
      </c>
      <c r="L20" s="54">
        <f t="shared" si="2"/>
        <v>0</v>
      </c>
    </row>
    <row r="21" spans="1:12" s="64" customFormat="1" ht="12" customHeight="1" thickBot="1" x14ac:dyDescent="0.3">
      <c r="A21" s="67" t="s">
        <v>39</v>
      </c>
      <c r="B21" s="61" t="s">
        <v>40</v>
      </c>
      <c r="C21" s="65">
        <v>108887</v>
      </c>
      <c r="D21" s="66"/>
      <c r="E21" s="68"/>
      <c r="F21" s="69"/>
      <c r="G21" s="69"/>
      <c r="H21" s="69"/>
      <c r="I21" s="69"/>
      <c r="J21" s="69"/>
      <c r="K21" s="70">
        <f t="shared" si="1"/>
        <v>0</v>
      </c>
      <c r="L21" s="54">
        <f t="shared" si="2"/>
        <v>0</v>
      </c>
    </row>
    <row r="22" spans="1:12" s="46" customFormat="1" ht="12" customHeight="1" thickBot="1" x14ac:dyDescent="0.3">
      <c r="A22" s="71" t="s">
        <v>41</v>
      </c>
      <c r="B22" s="42" t="s">
        <v>42</v>
      </c>
      <c r="C22" s="43">
        <f>SUM(C23:C25)</f>
        <v>85742478</v>
      </c>
      <c r="D22" s="44">
        <f>SUM(D23:D25)</f>
        <v>62365310</v>
      </c>
      <c r="E22" s="45">
        <f t="shared" ref="E22:K22" si="3">SUM(E23:E25)</f>
        <v>18438235</v>
      </c>
      <c r="F22" s="43">
        <f t="shared" si="3"/>
        <v>797659</v>
      </c>
      <c r="G22" s="43">
        <f t="shared" si="3"/>
        <v>6235562</v>
      </c>
      <c r="H22" s="43">
        <f t="shared" si="3"/>
        <v>0</v>
      </c>
      <c r="I22" s="43">
        <f t="shared" si="3"/>
        <v>0</v>
      </c>
      <c r="J22" s="43">
        <f t="shared" si="3"/>
        <v>0</v>
      </c>
      <c r="K22" s="43">
        <f t="shared" si="3"/>
        <v>25471456</v>
      </c>
      <c r="L22" s="72">
        <f>SUM(L23:L25)</f>
        <v>87836766</v>
      </c>
    </row>
    <row r="23" spans="1:12" s="64" customFormat="1" ht="12" customHeight="1" x14ac:dyDescent="0.25">
      <c r="A23" s="47" t="s">
        <v>43</v>
      </c>
      <c r="B23" s="73" t="s">
        <v>44</v>
      </c>
      <c r="C23" s="56"/>
      <c r="D23" s="57"/>
      <c r="E23" s="74"/>
      <c r="F23" s="75"/>
      <c r="G23" s="75"/>
      <c r="H23" s="75"/>
      <c r="I23" s="75"/>
      <c r="J23" s="75"/>
      <c r="K23" s="76">
        <f>E23+F23+G23+H23+I23+J23</f>
        <v>0</v>
      </c>
      <c r="L23" s="54">
        <f>D23+K23</f>
        <v>0</v>
      </c>
    </row>
    <row r="24" spans="1:12" s="64" customFormat="1" ht="12" customHeight="1" x14ac:dyDescent="0.25">
      <c r="A24" s="47" t="s">
        <v>45</v>
      </c>
      <c r="B24" s="73" t="s">
        <v>46</v>
      </c>
      <c r="C24" s="56"/>
      <c r="D24" s="57"/>
      <c r="E24" s="58"/>
      <c r="F24" s="59"/>
      <c r="G24" s="59"/>
      <c r="H24" s="59"/>
      <c r="I24" s="59"/>
      <c r="J24" s="59"/>
      <c r="K24" s="60">
        <f>E24+F24+G24+H24+I24+J24</f>
        <v>0</v>
      </c>
      <c r="L24" s="77">
        <f>D24+K24</f>
        <v>0</v>
      </c>
    </row>
    <row r="25" spans="1:12" s="64" customFormat="1" ht="12" customHeight="1" x14ac:dyDescent="0.25">
      <c r="A25" s="47" t="s">
        <v>47</v>
      </c>
      <c r="B25" s="73" t="s">
        <v>48</v>
      </c>
      <c r="C25" s="56">
        <v>85742478</v>
      </c>
      <c r="D25" s="57">
        <v>62365310</v>
      </c>
      <c r="E25" s="58">
        <v>18438235</v>
      </c>
      <c r="F25" s="59">
        <v>797659</v>
      </c>
      <c r="G25" s="59">
        <v>6235562</v>
      </c>
      <c r="H25" s="59"/>
      <c r="I25" s="59"/>
      <c r="J25" s="59"/>
      <c r="K25" s="60">
        <f>E25+F25+G25+H25+I25+J25</f>
        <v>25471456</v>
      </c>
      <c r="L25" s="77">
        <f>D25+K25</f>
        <v>87836766</v>
      </c>
    </row>
    <row r="26" spans="1:12" s="64" customFormat="1" ht="12" customHeight="1" thickBot="1" x14ac:dyDescent="0.3">
      <c r="A26" s="67" t="s">
        <v>49</v>
      </c>
      <c r="B26" s="78" t="s">
        <v>50</v>
      </c>
      <c r="C26" s="56">
        <v>39992529</v>
      </c>
      <c r="D26" s="57"/>
      <c r="E26" s="68"/>
      <c r="F26" s="69"/>
      <c r="G26" s="69"/>
      <c r="H26" s="69"/>
      <c r="I26" s="69"/>
      <c r="J26" s="69"/>
      <c r="K26" s="79">
        <f>E26+F26+G26+H26+I26+J26</f>
        <v>0</v>
      </c>
      <c r="L26" s="80">
        <f>D26+K26</f>
        <v>0</v>
      </c>
    </row>
    <row r="27" spans="1:12" s="64" customFormat="1" ht="12" customHeight="1" thickBot="1" x14ac:dyDescent="0.3">
      <c r="A27" s="71" t="s">
        <v>51</v>
      </c>
      <c r="B27" s="81" t="s">
        <v>52</v>
      </c>
      <c r="C27" s="82"/>
      <c r="D27" s="83"/>
      <c r="E27" s="84"/>
      <c r="F27" s="85"/>
      <c r="G27" s="85"/>
      <c r="H27" s="85"/>
      <c r="I27" s="85"/>
      <c r="J27" s="85"/>
      <c r="K27" s="79">
        <f>E27+F27+G27+H27+I27+J27</f>
        <v>0</v>
      </c>
      <c r="L27" s="86">
        <f>D27+K27</f>
        <v>0</v>
      </c>
    </row>
    <row r="28" spans="1:12" s="64" customFormat="1" ht="21.75" thickBot="1" x14ac:dyDescent="0.3">
      <c r="A28" s="71" t="s">
        <v>53</v>
      </c>
      <c r="B28" s="81" t="s">
        <v>54</v>
      </c>
      <c r="C28" s="43">
        <f>+C29+C30+C31</f>
        <v>0</v>
      </c>
      <c r="D28" s="44">
        <f>+D29+D30+D31</f>
        <v>0</v>
      </c>
      <c r="E28" s="45">
        <f t="shared" ref="E28:K28" si="4">+E29+E30+E31</f>
        <v>0</v>
      </c>
      <c r="F28" s="43">
        <f t="shared" si="4"/>
        <v>0</v>
      </c>
      <c r="G28" s="43">
        <f t="shared" si="4"/>
        <v>0</v>
      </c>
      <c r="H28" s="43">
        <f t="shared" si="4"/>
        <v>0</v>
      </c>
      <c r="I28" s="43">
        <f t="shared" si="4"/>
        <v>0</v>
      </c>
      <c r="J28" s="43">
        <f t="shared" si="4"/>
        <v>0</v>
      </c>
      <c r="K28" s="43">
        <f t="shared" si="4"/>
        <v>0</v>
      </c>
      <c r="L28" s="72">
        <f>+L29+L30+L31</f>
        <v>0</v>
      </c>
    </row>
    <row r="29" spans="1:12" s="64" customFormat="1" ht="12" customHeight="1" x14ac:dyDescent="0.25">
      <c r="A29" s="47" t="s">
        <v>55</v>
      </c>
      <c r="B29" s="87" t="s">
        <v>56</v>
      </c>
      <c r="C29" s="88"/>
      <c r="D29" s="89"/>
      <c r="E29" s="74"/>
      <c r="F29" s="75"/>
      <c r="G29" s="75"/>
      <c r="H29" s="75"/>
      <c r="I29" s="75"/>
      <c r="J29" s="75"/>
      <c r="K29" s="76">
        <f>E29+F29+G29+H29+I29+J29</f>
        <v>0</v>
      </c>
      <c r="L29" s="54">
        <f>D29+K29</f>
        <v>0</v>
      </c>
    </row>
    <row r="30" spans="1:12" s="64" customFormat="1" ht="12" customHeight="1" x14ac:dyDescent="0.25">
      <c r="A30" s="47" t="s">
        <v>57</v>
      </c>
      <c r="B30" s="87" t="s">
        <v>58</v>
      </c>
      <c r="C30" s="56"/>
      <c r="D30" s="57"/>
      <c r="E30" s="58"/>
      <c r="F30" s="59"/>
      <c r="G30" s="59"/>
      <c r="H30" s="59"/>
      <c r="I30" s="59"/>
      <c r="J30" s="59"/>
      <c r="K30" s="76">
        <f>E30+F30+G30+H30+I30+J30</f>
        <v>0</v>
      </c>
      <c r="L30" s="54">
        <f>D30+K30</f>
        <v>0</v>
      </c>
    </row>
    <row r="31" spans="1:12" s="64" customFormat="1" ht="12" customHeight="1" x14ac:dyDescent="0.25">
      <c r="A31" s="47" t="s">
        <v>59</v>
      </c>
      <c r="B31" s="90" t="s">
        <v>60</v>
      </c>
      <c r="C31" s="56"/>
      <c r="D31" s="57"/>
      <c r="E31" s="58"/>
      <c r="F31" s="59"/>
      <c r="G31" s="59"/>
      <c r="H31" s="59"/>
      <c r="I31" s="59"/>
      <c r="J31" s="59"/>
      <c r="K31" s="76">
        <f>E31+F31+G31+H31+I31+J31</f>
        <v>0</v>
      </c>
      <c r="L31" s="54">
        <f>D31+K31</f>
        <v>0</v>
      </c>
    </row>
    <row r="32" spans="1:12" s="64" customFormat="1" ht="12" customHeight="1" thickBot="1" x14ac:dyDescent="0.3">
      <c r="A32" s="67" t="s">
        <v>61</v>
      </c>
      <c r="B32" s="91" t="s">
        <v>62</v>
      </c>
      <c r="C32" s="92"/>
      <c r="D32" s="93"/>
      <c r="E32" s="68"/>
      <c r="F32" s="69"/>
      <c r="G32" s="69"/>
      <c r="H32" s="69"/>
      <c r="I32" s="69"/>
      <c r="J32" s="69"/>
      <c r="K32" s="76">
        <f>E32+F32+G32+H32+I32+J32</f>
        <v>0</v>
      </c>
      <c r="L32" s="54">
        <f>D32+K32</f>
        <v>0</v>
      </c>
    </row>
    <row r="33" spans="1:12" s="64" customFormat="1" ht="12" customHeight="1" thickBot="1" x14ac:dyDescent="0.3">
      <c r="A33" s="71" t="s">
        <v>63</v>
      </c>
      <c r="B33" s="81" t="s">
        <v>64</v>
      </c>
      <c r="C33" s="43">
        <f>+C34+C35+C36</f>
        <v>0</v>
      </c>
      <c r="D33" s="44">
        <f>+D34+D35+D36</f>
        <v>0</v>
      </c>
      <c r="E33" s="45">
        <f t="shared" ref="E33:J33" si="5">+E34+E35+E36</f>
        <v>0</v>
      </c>
      <c r="F33" s="43">
        <f t="shared" si="5"/>
        <v>0</v>
      </c>
      <c r="G33" s="43">
        <f t="shared" si="5"/>
        <v>0</v>
      </c>
      <c r="H33" s="43">
        <f t="shared" si="5"/>
        <v>0</v>
      </c>
      <c r="I33" s="43">
        <f t="shared" si="5"/>
        <v>0</v>
      </c>
      <c r="J33" s="43">
        <f t="shared" si="5"/>
        <v>0</v>
      </c>
      <c r="K33" s="43">
        <f>+K34+K35+K36</f>
        <v>0</v>
      </c>
      <c r="L33" s="72">
        <f>+L34+L35+L36</f>
        <v>0</v>
      </c>
    </row>
    <row r="34" spans="1:12" s="64" customFormat="1" ht="12" customHeight="1" x14ac:dyDescent="0.25">
      <c r="A34" s="47" t="s">
        <v>65</v>
      </c>
      <c r="B34" s="87" t="s">
        <v>66</v>
      </c>
      <c r="C34" s="88"/>
      <c r="D34" s="89"/>
      <c r="E34" s="74"/>
      <c r="F34" s="75"/>
      <c r="G34" s="75"/>
      <c r="H34" s="75"/>
      <c r="I34" s="75"/>
      <c r="J34" s="75"/>
      <c r="K34" s="76">
        <f>E34+F34+G34+H34+I34+J34</f>
        <v>0</v>
      </c>
      <c r="L34" s="54">
        <f>D34+K34</f>
        <v>0</v>
      </c>
    </row>
    <row r="35" spans="1:12" s="64" customFormat="1" ht="12" customHeight="1" x14ac:dyDescent="0.25">
      <c r="A35" s="47" t="s">
        <v>67</v>
      </c>
      <c r="B35" s="90" t="s">
        <v>68</v>
      </c>
      <c r="C35" s="94"/>
      <c r="D35" s="95"/>
      <c r="E35" s="58"/>
      <c r="F35" s="59"/>
      <c r="G35" s="59"/>
      <c r="H35" s="59"/>
      <c r="I35" s="59"/>
      <c r="J35" s="59"/>
      <c r="K35" s="76">
        <f>E35+F35+G35+H35+I35+J35</f>
        <v>0</v>
      </c>
      <c r="L35" s="54">
        <f>D35+K35</f>
        <v>0</v>
      </c>
    </row>
    <row r="36" spans="1:12" s="64" customFormat="1" ht="12" customHeight="1" thickBot="1" x14ac:dyDescent="0.3">
      <c r="A36" s="67" t="s">
        <v>69</v>
      </c>
      <c r="B36" s="96" t="s">
        <v>70</v>
      </c>
      <c r="C36" s="92"/>
      <c r="D36" s="93"/>
      <c r="E36" s="68"/>
      <c r="F36" s="69"/>
      <c r="G36" s="69"/>
      <c r="H36" s="69"/>
      <c r="I36" s="69"/>
      <c r="J36" s="69"/>
      <c r="K36" s="76">
        <f>E36+F36+G36+H36+I36+J36</f>
        <v>0</v>
      </c>
      <c r="L36" s="97">
        <f>D36+K36</f>
        <v>0</v>
      </c>
    </row>
    <row r="37" spans="1:12" s="46" customFormat="1" ht="12" customHeight="1" thickBot="1" x14ac:dyDescent="0.3">
      <c r="A37" s="71" t="s">
        <v>71</v>
      </c>
      <c r="B37" s="81" t="s">
        <v>72</v>
      </c>
      <c r="C37" s="82"/>
      <c r="D37" s="83"/>
      <c r="E37" s="98"/>
      <c r="F37" s="99"/>
      <c r="G37" s="99"/>
      <c r="H37" s="99"/>
      <c r="I37" s="99"/>
      <c r="J37" s="99"/>
      <c r="K37" s="43">
        <f>E37+F37+G37+H37+I37+J37</f>
        <v>0</v>
      </c>
      <c r="L37" s="100">
        <f>D37+K37</f>
        <v>0</v>
      </c>
    </row>
    <row r="38" spans="1:12" s="46" customFormat="1" ht="12" customHeight="1" thickBot="1" x14ac:dyDescent="0.3">
      <c r="A38" s="71" t="s">
        <v>73</v>
      </c>
      <c r="B38" s="81" t="s">
        <v>74</v>
      </c>
      <c r="C38" s="82"/>
      <c r="D38" s="83"/>
      <c r="E38" s="98"/>
      <c r="F38" s="99"/>
      <c r="G38" s="99"/>
      <c r="H38" s="99"/>
      <c r="I38" s="99"/>
      <c r="J38" s="99"/>
      <c r="K38" s="101">
        <f>E38+F38+G38+H38+I38+J38</f>
        <v>0</v>
      </c>
      <c r="L38" s="102">
        <f>D38+K38</f>
        <v>0</v>
      </c>
    </row>
    <row r="39" spans="1:12" s="46" customFormat="1" ht="12" customHeight="1" thickBot="1" x14ac:dyDescent="0.3">
      <c r="A39" s="71" t="s">
        <v>75</v>
      </c>
      <c r="B39" s="81" t="s">
        <v>76</v>
      </c>
      <c r="C39" s="43">
        <f>+C10+C22+C27+C28+C33+C37+C38</f>
        <v>88393989</v>
      </c>
      <c r="D39" s="44">
        <f>+D10+D22+D27+D28+D33+D37+D38</f>
        <v>64902003</v>
      </c>
      <c r="E39" s="45">
        <f t="shared" ref="E39:K39" si="6">+E10+E22+E27+E28+E33+E37+E38</f>
        <v>18438235</v>
      </c>
      <c r="F39" s="43">
        <f t="shared" si="6"/>
        <v>797659</v>
      </c>
      <c r="G39" s="43">
        <f t="shared" si="6"/>
        <v>6235562</v>
      </c>
      <c r="H39" s="43">
        <f t="shared" si="6"/>
        <v>0</v>
      </c>
      <c r="I39" s="43">
        <f t="shared" si="6"/>
        <v>0</v>
      </c>
      <c r="J39" s="43">
        <f t="shared" si="6"/>
        <v>0</v>
      </c>
      <c r="K39" s="43">
        <f t="shared" si="6"/>
        <v>25471456</v>
      </c>
      <c r="L39" s="72">
        <f>+L10+L22+L27+L28+L33+L37+L38</f>
        <v>90373459</v>
      </c>
    </row>
    <row r="40" spans="1:12" s="46" customFormat="1" ht="12" customHeight="1" thickBot="1" x14ac:dyDescent="0.3">
      <c r="A40" s="71" t="s">
        <v>77</v>
      </c>
      <c r="B40" s="81" t="s">
        <v>78</v>
      </c>
      <c r="C40" s="43">
        <f>+C41+C42+C43</f>
        <v>274157952</v>
      </c>
      <c r="D40" s="44">
        <f>+D41+D42+D43</f>
        <v>385477908</v>
      </c>
      <c r="E40" s="45">
        <f t="shared" ref="E40:K40" si="7">+E41+E42+E43</f>
        <v>11737477</v>
      </c>
      <c r="F40" s="43">
        <f t="shared" si="7"/>
        <v>0</v>
      </c>
      <c r="G40" s="43">
        <f t="shared" si="7"/>
        <v>0</v>
      </c>
      <c r="H40" s="43">
        <f t="shared" si="7"/>
        <v>0</v>
      </c>
      <c r="I40" s="43">
        <f t="shared" si="7"/>
        <v>0</v>
      </c>
      <c r="J40" s="43">
        <f t="shared" si="7"/>
        <v>0</v>
      </c>
      <c r="K40" s="43">
        <f t="shared" si="7"/>
        <v>11737477</v>
      </c>
      <c r="L40" s="72">
        <f>+L41+L42+L43</f>
        <v>397215385</v>
      </c>
    </row>
    <row r="41" spans="1:12" s="46" customFormat="1" ht="12" customHeight="1" x14ac:dyDescent="0.25">
      <c r="A41" s="47" t="s">
        <v>79</v>
      </c>
      <c r="B41" s="87" t="s">
        <v>80</v>
      </c>
      <c r="C41" s="88">
        <v>23073504</v>
      </c>
      <c r="D41" s="89">
        <v>53743984</v>
      </c>
      <c r="E41" s="74"/>
      <c r="F41" s="75"/>
      <c r="G41" s="75"/>
      <c r="H41" s="75"/>
      <c r="I41" s="75"/>
      <c r="J41" s="75"/>
      <c r="K41" s="76">
        <f>E41+F41+G41+H41+I41+J41</f>
        <v>0</v>
      </c>
      <c r="L41" s="54">
        <f>D41+K41</f>
        <v>53743984</v>
      </c>
    </row>
    <row r="42" spans="1:12" s="46" customFormat="1" ht="12" customHeight="1" x14ac:dyDescent="0.25">
      <c r="A42" s="47" t="s">
        <v>81</v>
      </c>
      <c r="B42" s="90" t="s">
        <v>82</v>
      </c>
      <c r="C42" s="94"/>
      <c r="D42" s="95"/>
      <c r="E42" s="58"/>
      <c r="F42" s="59"/>
      <c r="G42" s="59"/>
      <c r="H42" s="59"/>
      <c r="I42" s="59"/>
      <c r="J42" s="59"/>
      <c r="K42" s="76">
        <f>E42+F42+G42+H42+I42+J42</f>
        <v>0</v>
      </c>
      <c r="L42" s="77">
        <f>D42+K42</f>
        <v>0</v>
      </c>
    </row>
    <row r="43" spans="1:12" s="64" customFormat="1" ht="12" customHeight="1" thickBot="1" x14ac:dyDescent="0.3">
      <c r="A43" s="67" t="s">
        <v>83</v>
      </c>
      <c r="B43" s="96" t="s">
        <v>84</v>
      </c>
      <c r="C43" s="92">
        <v>251084448</v>
      </c>
      <c r="D43" s="93">
        <v>331733924</v>
      </c>
      <c r="E43" s="103">
        <v>11737477</v>
      </c>
      <c r="F43" s="104"/>
      <c r="G43" s="104"/>
      <c r="H43" s="104"/>
      <c r="I43" s="104"/>
      <c r="J43" s="104"/>
      <c r="K43" s="76">
        <f>E43+F43+G43+H43+I43+J43</f>
        <v>11737477</v>
      </c>
      <c r="L43" s="80">
        <f>D43+K43</f>
        <v>343471401</v>
      </c>
    </row>
    <row r="44" spans="1:12" s="64" customFormat="1" ht="12.95" customHeight="1" thickBot="1" x14ac:dyDescent="0.3">
      <c r="A44" s="71" t="s">
        <v>85</v>
      </c>
      <c r="B44" s="105" t="s">
        <v>86</v>
      </c>
      <c r="C44" s="106">
        <f>+C39+C40</f>
        <v>362551941</v>
      </c>
      <c r="D44" s="107">
        <f>+D39+D40</f>
        <v>450379911</v>
      </c>
      <c r="E44" s="45">
        <f t="shared" ref="E44:K44" si="8">+E39+E40</f>
        <v>30175712</v>
      </c>
      <c r="F44" s="43">
        <f t="shared" si="8"/>
        <v>797659</v>
      </c>
      <c r="G44" s="43">
        <f t="shared" si="8"/>
        <v>6235562</v>
      </c>
      <c r="H44" s="43">
        <f t="shared" si="8"/>
        <v>0</v>
      </c>
      <c r="I44" s="43">
        <f t="shared" si="8"/>
        <v>0</v>
      </c>
      <c r="J44" s="43">
        <f t="shared" si="8"/>
        <v>0</v>
      </c>
      <c r="K44" s="43">
        <f t="shared" si="8"/>
        <v>37208933</v>
      </c>
      <c r="L44" s="72">
        <f>+L39+L40</f>
        <v>487588844</v>
      </c>
    </row>
    <row r="45" spans="1:12" s="32" customFormat="1" ht="14.1" customHeight="1" thickBot="1" x14ac:dyDescent="0.3">
      <c r="A45" s="108" t="s">
        <v>87</v>
      </c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10"/>
    </row>
    <row r="46" spans="1:12" s="113" customFormat="1" ht="12" customHeight="1" thickBot="1" x14ac:dyDescent="0.3">
      <c r="A46" s="41">
        <v>1</v>
      </c>
      <c r="B46" s="81" t="s">
        <v>88</v>
      </c>
      <c r="C46" s="43">
        <f>SUM(C47:C51)</f>
        <v>308048157</v>
      </c>
      <c r="D46" s="44">
        <f>SUM(D47:D51)</f>
        <v>449379911</v>
      </c>
      <c r="E46" s="111">
        <f t="shared" ref="E46:K46" si="9">SUM(E47:E51)</f>
        <v>30175712</v>
      </c>
      <c r="F46" s="112">
        <f t="shared" si="9"/>
        <v>651459</v>
      </c>
      <c r="G46" s="112">
        <f t="shared" si="9"/>
        <v>6235562</v>
      </c>
      <c r="H46" s="112">
        <f t="shared" si="9"/>
        <v>0</v>
      </c>
      <c r="I46" s="112">
        <f t="shared" si="9"/>
        <v>0</v>
      </c>
      <c r="J46" s="112">
        <f t="shared" si="9"/>
        <v>0</v>
      </c>
      <c r="K46" s="112">
        <f t="shared" si="9"/>
        <v>37062733</v>
      </c>
      <c r="L46" s="100">
        <f>SUM(L47:L51)</f>
        <v>486442644</v>
      </c>
    </row>
    <row r="47" spans="1:12" ht="12" customHeight="1" x14ac:dyDescent="0.25">
      <c r="A47" s="47" t="s">
        <v>19</v>
      </c>
      <c r="B47" s="73" t="s">
        <v>89</v>
      </c>
      <c r="C47" s="88">
        <v>231928131</v>
      </c>
      <c r="D47" s="89">
        <v>323209542</v>
      </c>
      <c r="E47" s="114">
        <v>22696607</v>
      </c>
      <c r="F47" s="115">
        <v>1200000</v>
      </c>
      <c r="G47" s="115">
        <v>5246749</v>
      </c>
      <c r="H47" s="115"/>
      <c r="I47" s="115"/>
      <c r="J47" s="115"/>
      <c r="K47" s="116">
        <f>E47+F47+G47+H47+I47+J47</f>
        <v>29143356</v>
      </c>
      <c r="L47" s="54">
        <f>D47+K47</f>
        <v>352352898</v>
      </c>
    </row>
    <row r="48" spans="1:12" ht="12" customHeight="1" x14ac:dyDescent="0.25">
      <c r="A48" s="47" t="s">
        <v>21</v>
      </c>
      <c r="B48" s="55" t="s">
        <v>90</v>
      </c>
      <c r="C48" s="117">
        <v>31862091</v>
      </c>
      <c r="D48" s="118">
        <v>43397900</v>
      </c>
      <c r="E48" s="119">
        <v>4379790</v>
      </c>
      <c r="F48" s="120">
        <v>140400</v>
      </c>
      <c r="G48" s="120">
        <v>723987</v>
      </c>
      <c r="H48" s="120"/>
      <c r="I48" s="120"/>
      <c r="J48" s="120"/>
      <c r="K48" s="121">
        <f>E48+F48+G48+H48+I48+J48</f>
        <v>5244177</v>
      </c>
      <c r="L48" s="77">
        <f>D48+K48</f>
        <v>48642077</v>
      </c>
    </row>
    <row r="49" spans="1:12" ht="12" customHeight="1" x14ac:dyDescent="0.25">
      <c r="A49" s="47" t="s">
        <v>23</v>
      </c>
      <c r="B49" s="55" t="s">
        <v>91</v>
      </c>
      <c r="C49" s="117">
        <v>43533416</v>
      </c>
      <c r="D49" s="118">
        <v>79079852</v>
      </c>
      <c r="E49" s="119">
        <v>706170</v>
      </c>
      <c r="F49" s="120">
        <v>-688941</v>
      </c>
      <c r="G49" s="120">
        <v>264826</v>
      </c>
      <c r="H49" s="120"/>
      <c r="I49" s="120"/>
      <c r="J49" s="120"/>
      <c r="K49" s="121">
        <f>E49+F49+G49+H49+I49+J49</f>
        <v>282055</v>
      </c>
      <c r="L49" s="77">
        <f>D49+K49</f>
        <v>79361907</v>
      </c>
    </row>
    <row r="50" spans="1:12" ht="12" customHeight="1" x14ac:dyDescent="0.25">
      <c r="A50" s="47" t="s">
        <v>25</v>
      </c>
      <c r="B50" s="55" t="s">
        <v>92</v>
      </c>
      <c r="C50" s="117"/>
      <c r="D50" s="118"/>
      <c r="E50" s="119"/>
      <c r="F50" s="120"/>
      <c r="G50" s="120"/>
      <c r="H50" s="120"/>
      <c r="I50" s="120"/>
      <c r="J50" s="120"/>
      <c r="K50" s="121">
        <f>E50+F50+G50+H50+I50+J50</f>
        <v>0</v>
      </c>
      <c r="L50" s="77">
        <f>D50+K50</f>
        <v>0</v>
      </c>
    </row>
    <row r="51" spans="1:12" ht="12" customHeight="1" thickBot="1" x14ac:dyDescent="0.3">
      <c r="A51" s="67" t="s">
        <v>27</v>
      </c>
      <c r="B51" s="78" t="s">
        <v>93</v>
      </c>
      <c r="C51" s="117">
        <v>724519</v>
      </c>
      <c r="D51" s="118">
        <v>3692617</v>
      </c>
      <c r="E51" s="119">
        <v>2393145</v>
      </c>
      <c r="F51" s="120"/>
      <c r="G51" s="120"/>
      <c r="H51" s="120"/>
      <c r="I51" s="120"/>
      <c r="J51" s="120"/>
      <c r="K51" s="121">
        <f>E51+F51+G51+H51+I51+J51</f>
        <v>2393145</v>
      </c>
      <c r="L51" s="77">
        <f>D51+K51</f>
        <v>6085762</v>
      </c>
    </row>
    <row r="52" spans="1:12" ht="12" customHeight="1" thickBot="1" x14ac:dyDescent="0.3">
      <c r="A52" s="71" t="s">
        <v>29</v>
      </c>
      <c r="B52" s="81" t="s">
        <v>94</v>
      </c>
      <c r="C52" s="43">
        <f>SUM(C53:C55)</f>
        <v>759800</v>
      </c>
      <c r="D52" s="44">
        <f>SUM(D53:D55)</f>
        <v>1000000</v>
      </c>
      <c r="E52" s="111">
        <f t="shared" ref="E52:K52" si="10">SUM(E53:E55)</f>
        <v>0</v>
      </c>
      <c r="F52" s="112">
        <f t="shared" si="10"/>
        <v>146200</v>
      </c>
      <c r="G52" s="112">
        <f t="shared" si="10"/>
        <v>0</v>
      </c>
      <c r="H52" s="112">
        <f t="shared" si="10"/>
        <v>0</v>
      </c>
      <c r="I52" s="112">
        <f t="shared" si="10"/>
        <v>0</v>
      </c>
      <c r="J52" s="112">
        <f t="shared" si="10"/>
        <v>0</v>
      </c>
      <c r="K52" s="112">
        <f t="shared" si="10"/>
        <v>146200</v>
      </c>
      <c r="L52" s="100">
        <f>SUM(L53:L55)</f>
        <v>1146200</v>
      </c>
    </row>
    <row r="53" spans="1:12" s="113" customFormat="1" ht="12" customHeight="1" x14ac:dyDescent="0.25">
      <c r="A53" s="47" t="s">
        <v>31</v>
      </c>
      <c r="B53" s="73" t="s">
        <v>95</v>
      </c>
      <c r="C53" s="88">
        <v>759800</v>
      </c>
      <c r="D53" s="89">
        <v>1000000</v>
      </c>
      <c r="E53" s="114"/>
      <c r="F53" s="115">
        <v>146200</v>
      </c>
      <c r="G53" s="115"/>
      <c r="H53" s="115"/>
      <c r="I53" s="115"/>
      <c r="J53" s="115"/>
      <c r="K53" s="116">
        <f>E53+F53+G53+H53+I53+J53</f>
        <v>146200</v>
      </c>
      <c r="L53" s="54">
        <f>D53+K53</f>
        <v>1146200</v>
      </c>
    </row>
    <row r="54" spans="1:12" ht="12" customHeight="1" x14ac:dyDescent="0.25">
      <c r="A54" s="47" t="s">
        <v>33</v>
      </c>
      <c r="B54" s="55" t="s">
        <v>96</v>
      </c>
      <c r="C54" s="117"/>
      <c r="D54" s="118"/>
      <c r="E54" s="119"/>
      <c r="F54" s="120"/>
      <c r="G54" s="120"/>
      <c r="H54" s="120"/>
      <c r="I54" s="120"/>
      <c r="J54" s="120"/>
      <c r="K54" s="121">
        <f>E54+F54+G54+H54+I54+J54</f>
        <v>0</v>
      </c>
      <c r="L54" s="77">
        <f>D54+K54</f>
        <v>0</v>
      </c>
    </row>
    <row r="55" spans="1:12" ht="12" customHeight="1" x14ac:dyDescent="0.25">
      <c r="A55" s="47" t="s">
        <v>35</v>
      </c>
      <c r="B55" s="55" t="s">
        <v>97</v>
      </c>
      <c r="C55" s="117"/>
      <c r="D55" s="58"/>
      <c r="E55" s="120"/>
      <c r="F55" s="120"/>
      <c r="G55" s="120"/>
      <c r="H55" s="120"/>
      <c r="I55" s="120"/>
      <c r="J55" s="120"/>
      <c r="K55" s="121">
        <f>E55+F55+G55+H55+I55+J55</f>
        <v>0</v>
      </c>
      <c r="L55" s="77">
        <f>D55+K55</f>
        <v>0</v>
      </c>
    </row>
    <row r="56" spans="1:12" ht="12" customHeight="1" thickBot="1" x14ac:dyDescent="0.3">
      <c r="A56" s="67" t="s">
        <v>37</v>
      </c>
      <c r="B56" s="78" t="s">
        <v>98</v>
      </c>
      <c r="C56" s="117"/>
      <c r="D56" s="58"/>
      <c r="E56" s="120"/>
      <c r="F56" s="120"/>
      <c r="G56" s="120"/>
      <c r="H56" s="120"/>
      <c r="I56" s="120"/>
      <c r="J56" s="120"/>
      <c r="K56" s="121">
        <f>E56+F56+G56+H56+I56+J56</f>
        <v>0</v>
      </c>
      <c r="L56" s="77">
        <f>D56+K56</f>
        <v>0</v>
      </c>
    </row>
    <row r="57" spans="1:12" ht="12" customHeight="1" thickBot="1" x14ac:dyDescent="0.3">
      <c r="A57" s="71" t="s">
        <v>39</v>
      </c>
      <c r="B57" s="81" t="s">
        <v>99</v>
      </c>
      <c r="C57" s="82"/>
      <c r="D57" s="122"/>
      <c r="E57" s="123"/>
      <c r="F57" s="123"/>
      <c r="G57" s="123"/>
      <c r="H57" s="123"/>
      <c r="I57" s="123"/>
      <c r="J57" s="123"/>
      <c r="K57" s="112">
        <f>E57+F57+G57+H57+I57+J57</f>
        <v>0</v>
      </c>
      <c r="L57" s="100">
        <f>D57+K57</f>
        <v>0</v>
      </c>
    </row>
    <row r="58" spans="1:12" ht="12.95" customHeight="1" thickBot="1" x14ac:dyDescent="0.3">
      <c r="A58" s="71" t="s">
        <v>41</v>
      </c>
      <c r="B58" s="124" t="s">
        <v>100</v>
      </c>
      <c r="C58" s="106">
        <f>+C46+C52+C57</f>
        <v>308807957</v>
      </c>
      <c r="D58" s="125">
        <f>+D46+D52+D57</f>
        <v>450379911</v>
      </c>
      <c r="E58" s="126">
        <f t="shared" ref="E58:K58" si="11">+E46+E52+E57</f>
        <v>30175712</v>
      </c>
      <c r="F58" s="126">
        <f t="shared" si="11"/>
        <v>797659</v>
      </c>
      <c r="G58" s="126">
        <f t="shared" si="11"/>
        <v>6235562</v>
      </c>
      <c r="H58" s="126">
        <f t="shared" si="11"/>
        <v>0</v>
      </c>
      <c r="I58" s="126">
        <f t="shared" si="11"/>
        <v>0</v>
      </c>
      <c r="J58" s="126">
        <f t="shared" si="11"/>
        <v>0</v>
      </c>
      <c r="K58" s="126">
        <f t="shared" si="11"/>
        <v>37208933</v>
      </c>
      <c r="L58" s="127">
        <f>+L46+L52+L57</f>
        <v>487588844</v>
      </c>
    </row>
    <row r="59" spans="1:12" ht="14.1" customHeight="1" x14ac:dyDescent="0.25">
      <c r="A59" s="128"/>
      <c r="B59" s="129"/>
      <c r="C59" s="129"/>
      <c r="D59" s="130">
        <f>D44-D58</f>
        <v>0</v>
      </c>
      <c r="E59" s="130"/>
      <c r="F59" s="130"/>
      <c r="G59" s="130"/>
      <c r="H59" s="130"/>
      <c r="I59" s="130"/>
      <c r="J59" s="130"/>
      <c r="K59" s="130">
        <f>K44-K58</f>
        <v>0</v>
      </c>
      <c r="L59" s="130">
        <f>L44-L58</f>
        <v>0</v>
      </c>
    </row>
    <row r="60" spans="1:12" ht="12.95" hidden="1" customHeight="1" x14ac:dyDescent="0.25">
      <c r="A60" s="131" t="s">
        <v>101</v>
      </c>
      <c r="B60" s="132">
        <v>0</v>
      </c>
      <c r="C60" s="133"/>
      <c r="D60" s="134"/>
      <c r="E60" s="134"/>
      <c r="F60" s="134"/>
      <c r="G60" s="134"/>
      <c r="H60" s="134"/>
      <c r="I60" s="134"/>
      <c r="J60" s="134"/>
      <c r="K60" s="135">
        <f>E60+F60+G60+H60+I60+J60</f>
        <v>0</v>
      </c>
      <c r="L60" s="136">
        <f>D60+K60</f>
        <v>0</v>
      </c>
    </row>
    <row r="61" spans="1:12" ht="12.95" hidden="1" customHeight="1" x14ac:dyDescent="0.25">
      <c r="A61" s="131" t="s">
        <v>102</v>
      </c>
      <c r="B61" s="132">
        <v>0</v>
      </c>
      <c r="C61" s="133"/>
      <c r="D61" s="134"/>
      <c r="E61" s="134"/>
      <c r="F61" s="134"/>
      <c r="G61" s="134"/>
      <c r="H61" s="134"/>
      <c r="I61" s="134"/>
      <c r="J61" s="134"/>
      <c r="K61" s="135">
        <f>E61+F61+G61+H61+I61+J61</f>
        <v>0</v>
      </c>
      <c r="L61" s="136">
        <f>D61+K61</f>
        <v>0</v>
      </c>
    </row>
  </sheetData>
  <mergeCells count="18">
    <mergeCell ref="A60:B60"/>
    <mergeCell ref="A61:B61"/>
    <mergeCell ref="I5:I7"/>
    <mergeCell ref="J5:J7"/>
    <mergeCell ref="K5:K7"/>
    <mergeCell ref="L5:L7"/>
    <mergeCell ref="A9:L9"/>
    <mergeCell ref="A45:L45"/>
    <mergeCell ref="A2:K2"/>
    <mergeCell ref="A3:K3"/>
    <mergeCell ref="A5:A7"/>
    <mergeCell ref="B5:B7"/>
    <mergeCell ref="C5:C7"/>
    <mergeCell ref="D5:D7"/>
    <mergeCell ref="E5:E7"/>
    <mergeCell ref="F5:F7"/>
    <mergeCell ref="G5:G7"/>
    <mergeCell ref="H5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KÖH Összes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Pénzügy1</dc:creator>
  <cp:lastModifiedBy>Pénzügy1</cp:lastModifiedBy>
  <dcterms:created xsi:type="dcterms:W3CDTF">2026-10-07T06:48:07Z</dcterms:created>
  <dcterms:modified xsi:type="dcterms:W3CDTF">2026-10-07T07:09:24Z</dcterms:modified>
</cp:coreProperties>
</file>